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firstSheet="1" activeTab="10"/>
  </bookViews>
  <sheets>
    <sheet name="Basic Data" sheetId="1" r:id="rId1"/>
    <sheet name="Inner49-01" sheetId="2" r:id="rId2"/>
    <sheet name="Outer 49-01" sheetId="3" r:id="rId3"/>
    <sheet name="Pension contr." sheetId="4" r:id="rId4"/>
    <sheet name="SLI " sheetId="5" r:id="rId5"/>
    <sheet name="GIS" sheetId="6" r:id="rId6"/>
    <sheet name="KPEPF" sheetId="7" r:id="rId7"/>
    <sheet name="GPF" sheetId="8" r:id="rId8"/>
    <sheet name="FBS" sheetId="9" r:id="rId9"/>
    <sheet name="HBA" sheetId="10" r:id="rId10"/>
    <sheet name="LIC" sheetId="11" r:id="rId11"/>
    <sheet name="Contingent Bill" sheetId="12" r:id="rId12"/>
    <sheet name="Gazetted Bill" sheetId="13" r:id="rId13"/>
  </sheets>
  <definedNames>
    <definedName name="_xlnm.Print_Area" localSheetId="0">'Basic Data'!$A$1:$BC$50</definedName>
    <definedName name="_xlnm.Print_Area" localSheetId="1">'Inner49-01'!$A$1:$AI$51</definedName>
  </definedNames>
  <calcPr fullCalcOnLoad="1"/>
</workbook>
</file>

<file path=xl/comments4.xml><?xml version="1.0" encoding="utf-8"?>
<comments xmlns="http://schemas.openxmlformats.org/spreadsheetml/2006/main">
  <authors>
    <author>PradeepKumar</author>
  </authors>
  <commentList>
    <comment ref="G6" authorId="0">
      <text>
        <r>
          <rPr>
            <b/>
            <sz val="8"/>
            <rFont val="Tahoma"/>
            <family val="0"/>
          </rPr>
          <t>PradeepKumar:</t>
        </r>
        <r>
          <rPr>
            <sz val="8"/>
            <rFont val="Tahoma"/>
            <family val="0"/>
          </rPr>
          <t xml:space="preserve">
</t>
        </r>
      </text>
    </comment>
  </commentList>
</comments>
</file>

<file path=xl/sharedStrings.xml><?xml version="1.0" encoding="utf-8"?>
<sst xmlns="http://schemas.openxmlformats.org/spreadsheetml/2006/main" count="692" uniqueCount="485">
  <si>
    <t xml:space="preserve">1.I certified that the expenditure charged in this bill could notb with due regard to the interest of the public service be avoided .I Certify that to the best of my knowledge and belief the payments entered in this bill have been duley made to the parties entitled to receive them with the expceptions noted below which exceed the balance of the payment advance and will be paid on receipt of the money drawn on this bill. I have as far as possible obtained vouchers for all sums and am responsible that they have been so cancelled that they cannot be used again. Cancelled vouchers for all sums above Rs.1000 in amount are attached to this bill save those noted below which will be cancelled and forwarded as soon as the amount has been paid.
</t>
  </si>
  <si>
    <t xml:space="preserve">5.Certified that </t>
  </si>
  <si>
    <t xml:space="preserve">(a) The expenditure on conveyance hire charged in this bill in terms of items 19 of Appendix 4 of the Kerala Financial Code was actually incurred was un avoidable and is with in the schedule scale of charges for the conveyance used ; and </t>
  </si>
  <si>
    <t>(b) The government servent concerned is not entitledto draw traveling allowance under the ordinary rules for the journey and he is not granted any compensatory leave and does not and will not otherwise receive any special remmunaration for the performance of the duty which necessitated the journey.</t>
  </si>
  <si>
    <t>6.Certified that the furniture taken to the camp is not in excess of the scales prescribed</t>
  </si>
  <si>
    <t>7. Certified that all menials whose pay has been charged in this bill were actually entertained in government service during the period concerned .</t>
  </si>
  <si>
    <t xml:space="preserve">8. Certified that the expenditure on watermen or the supply of water has been scrutinized and is necessary. </t>
  </si>
  <si>
    <t xml:space="preserve">9. Certified that in respect of the amount drawn on account of rents ,rates, and taxes in this bill.
</t>
  </si>
  <si>
    <t>(i). no portion of the building for which the expenditure was incurred was utilised for residential or other purposes during the period the chareges were paid ; and</t>
  </si>
  <si>
    <t>(ii) The expenditure in respect of the portion of the building used for residential or other purposes during the period for which the charges wre paid has been recovered from the under mentioned Government servents from whom it was due.</t>
  </si>
  <si>
    <t xml:space="preserve">(In the case of drawing the disbursing officers who do not find it possible to furnish the first portion of this certificate,due to the fact that the imprest amounts held by each of them are much less than the monthly rate of contigent  expenditure on rents,rates,and taxes  etc. required to be paid by each of them to different parties the following certificate should be furnished in lieu of the first portion of the certificate.)
Certified that –
</t>
  </si>
  <si>
    <t>(a) The amounts drawn on account of rent ,rates,taxes,etc.in the previous contigent bill of the type ( No.and date to be given) have actually been paid to the parties concerned ; and that –</t>
  </si>
  <si>
    <t>(b) The amounts drawn in this bill be paid to the parties on realization.</t>
  </si>
  <si>
    <t>10. Certified that the monetary or quantitative limits prescribed by the Government in respect of the items of contingencies included in the bill have not been exceeded.</t>
  </si>
  <si>
    <t>11. Certified that in respect of pensioners re-employed as menials whose pay has been charged in this bill such pay has been fixed with reference to the rules in Chapter VII of the K.S.R .</t>
  </si>
  <si>
    <t>12. Certified that the menials whose pay has been charged in this bill are not re-employed pensioners.</t>
  </si>
  <si>
    <t>Received contents</t>
  </si>
  <si>
    <t>Appropriation for the current year</t>
  </si>
  <si>
    <t>Expenditure including this bill</t>
  </si>
  <si>
    <t>Amount of bills to be paid by book transfer annexed</t>
  </si>
  <si>
    <t>Balance available</t>
  </si>
  <si>
    <t>Note The progress of expenditure should be recorded under each sub-head of appropriation examined</t>
  </si>
  <si>
    <t>Pay Rs</t>
  </si>
  <si>
    <t>Rupees</t>
  </si>
  <si>
    <t>Treasury</t>
  </si>
  <si>
    <t>Officer in charge of the Treasury</t>
  </si>
  <si>
    <t>Space for pre audit enfacement in respect of the bills submitted for pre-audit</t>
  </si>
  <si>
    <t>(For use in the Accountant General's Office)</t>
  </si>
  <si>
    <t>Admitted for Rs</t>
  </si>
  <si>
    <t>Objected to Rs</t>
  </si>
  <si>
    <t>Reason of Objection</t>
  </si>
  <si>
    <t>Auditor</t>
  </si>
  <si>
    <t>Superintendent</t>
  </si>
  <si>
    <t>Gazetted Officer</t>
  </si>
  <si>
    <t>Pension Contribution</t>
  </si>
  <si>
    <t>KPEPF</t>
  </si>
  <si>
    <t>(Signature and designation of the Drawing Officer)</t>
  </si>
  <si>
    <t>Contents Received</t>
  </si>
  <si>
    <t xml:space="preserve">Certified </t>
  </si>
  <si>
    <t>Form TR 51</t>
  </si>
  <si>
    <t xml:space="preserve">(I) </t>
  </si>
  <si>
    <t>that the pay and allowance of the previous month have been disbursed to the proper persons and stamped acquittance has been obtained and filedin my office</t>
  </si>
  <si>
    <t>(See Rule 169(b) of KTC Vol. 1)</t>
  </si>
  <si>
    <t>(ii)</t>
  </si>
  <si>
    <t>that every Government servant on whose behalf pay or leave is claimed in this bill has acutally been on duty or authorised leave, as the case may be, during the period for which his pay or leave salary is claimed</t>
  </si>
  <si>
    <t>DETAILED PAY BILL OF NON-GAZETTED ESTABLISHMENT / WAGES</t>
  </si>
  <si>
    <t>(iii)</t>
  </si>
  <si>
    <t>that the eligibility of the claims preferred in this bill are verified with the relevant rules</t>
  </si>
  <si>
    <t>Name of Treasury ………………………………………………………………………………………………………..</t>
  </si>
  <si>
    <t xml:space="preserve">(iv) </t>
  </si>
  <si>
    <t>that the employees for whom the HRA is claimed in this bill were not provided with Government quarters during the period for which HRA is claimed</t>
  </si>
  <si>
    <t>Computer Sequence No.  Token No.</t>
  </si>
  <si>
    <t>Date:</t>
  </si>
  <si>
    <t>O3</t>
  </si>
  <si>
    <t>(v)</t>
  </si>
  <si>
    <t>that the profession tax for the half year ending on ……………..has been recovered from the incumbenets and remitted</t>
  </si>
  <si>
    <t>Scroll No……………………...……………….</t>
  </si>
  <si>
    <t>(vi)</t>
  </si>
  <si>
    <t>that the arrears of DA sanctioned as per GO(P) ………………Fin/dated …………………has been drawn and credited to the GPF accounts of the incumbents concerned</t>
  </si>
  <si>
    <t>Dept. Code</t>
  </si>
  <si>
    <t>DDO Code</t>
  </si>
  <si>
    <t>Place:</t>
  </si>
  <si>
    <t>Seal</t>
  </si>
  <si>
    <t>Signaturte</t>
  </si>
  <si>
    <t>: ………………………………………</t>
  </si>
  <si>
    <t>Bill No. …………………………………………………………..</t>
  </si>
  <si>
    <t>Name</t>
  </si>
  <si>
    <t>Head of Account</t>
  </si>
  <si>
    <t>O1</t>
  </si>
  <si>
    <t>Sal.</t>
  </si>
  <si>
    <t>Non-Plan</t>
  </si>
  <si>
    <t>Designation</t>
  </si>
  <si>
    <t>NB: If any certificate is required to be attached in the bill, it shouldbe written, giving Sl.No. starting from  (vii)</t>
  </si>
  <si>
    <t xml:space="preserve">Received for the period: (From ) ……………/………………../……………..   </t>
  </si>
  <si>
    <t>SPACE FOR ENDORSEMENT</t>
  </si>
  <si>
    <t>ABSTRACT OF THE BILL</t>
  </si>
  <si>
    <t>Please pay the amount to Sri/Smt. …………….………………………………………………………………………………</t>
  </si>
  <si>
    <t>Code</t>
  </si>
  <si>
    <t>A. Dues</t>
  </si>
  <si>
    <t>Total in Rs.</t>
  </si>
  <si>
    <t>whose signature is attested below</t>
  </si>
  <si>
    <t>Col.No.3</t>
  </si>
  <si>
    <t>Col.No.13</t>
  </si>
  <si>
    <t>Contents received</t>
  </si>
  <si>
    <t>Col.No.4</t>
  </si>
  <si>
    <t>GPF Loan</t>
  </si>
  <si>
    <t>Col.No.14</t>
  </si>
  <si>
    <t>Signature of the messenger</t>
  </si>
  <si>
    <t>Signature of the Drawing Officer</t>
  </si>
  <si>
    <t>Col.No.5</t>
  </si>
  <si>
    <t>SLI</t>
  </si>
  <si>
    <t>CCA</t>
  </si>
  <si>
    <t>Col.No.6</t>
  </si>
  <si>
    <t>GIS</t>
  </si>
  <si>
    <t>Col.No. 16</t>
  </si>
  <si>
    <t>SPACE FOR COUNTERSIGNATURE</t>
  </si>
  <si>
    <t>Cycle Advance</t>
  </si>
  <si>
    <t>O6</t>
  </si>
  <si>
    <t>Col.No. 20</t>
  </si>
  <si>
    <t>PTA</t>
  </si>
  <si>
    <t>Col.No. 21</t>
  </si>
  <si>
    <t>Signature of countersigning Authority with Name, Designation &amp; Date</t>
  </si>
  <si>
    <t>PCA</t>
  </si>
  <si>
    <t>Col.No. 22</t>
  </si>
  <si>
    <t>Allotment Details (For wages claim)</t>
  </si>
  <si>
    <t>Total number of employees, Category wise</t>
  </si>
  <si>
    <t>MCA</t>
  </si>
  <si>
    <t>Appropiration for current yerar</t>
  </si>
  <si>
    <t xml:space="preserve">    :  Rs. …………… …. ………</t>
  </si>
  <si>
    <t>FBS</t>
  </si>
  <si>
    <t>Expenditure excluding the bill           : Rs…………………………</t>
  </si>
  <si>
    <t>LIC</t>
  </si>
  <si>
    <t>Expenditure including the bill            : Rs…………………………</t>
  </si>
  <si>
    <t>Balance                                            : Rs. ………………………</t>
  </si>
  <si>
    <t>Signature</t>
  </si>
  <si>
    <t>COMMONLY USED DUES AND DEDUCTION CODE</t>
  </si>
  <si>
    <t>OO2</t>
  </si>
  <si>
    <t>Festival Advance</t>
  </si>
  <si>
    <t>Description</t>
  </si>
  <si>
    <t>OO1</t>
  </si>
  <si>
    <t>Pay</t>
  </si>
  <si>
    <t>HBA</t>
  </si>
  <si>
    <t>KPCNSPF</t>
  </si>
  <si>
    <t>Total A. Gross</t>
  </si>
  <si>
    <t>Total B</t>
  </si>
  <si>
    <t>DA</t>
  </si>
  <si>
    <t>Hous Rent</t>
  </si>
  <si>
    <t>Panchayat Emp. PF</t>
  </si>
  <si>
    <t>HRA</t>
  </si>
  <si>
    <t>Other conveyance</t>
  </si>
  <si>
    <t>Conti.Pro.Pension Fund</t>
  </si>
  <si>
    <t xml:space="preserve">Received Rs. </t>
  </si>
  <si>
    <t>PDA Hantex</t>
  </si>
  <si>
    <t>Int. Free Advance</t>
  </si>
  <si>
    <t>KASRSEPF</t>
  </si>
  <si>
    <t>O4</t>
  </si>
  <si>
    <t>TP</t>
  </si>
  <si>
    <t>Hanveev</t>
  </si>
  <si>
    <t>Warm clothing</t>
  </si>
  <si>
    <t>Contigency Emp. PF</t>
  </si>
  <si>
    <t>Signature, Name and Designation of Drawing &amp; Disbursing Officer</t>
  </si>
  <si>
    <t>Personal Pay</t>
  </si>
  <si>
    <t>PLI</t>
  </si>
  <si>
    <t>Int. on HBA</t>
  </si>
  <si>
    <t>Pension Contri/LS of LB</t>
  </si>
  <si>
    <t>FOR TREASURY USE ONLY</t>
  </si>
  <si>
    <t>AIS GI</t>
  </si>
  <si>
    <t>Int. on MCA</t>
  </si>
  <si>
    <t>GPF</t>
  </si>
  <si>
    <t>Pay Rs……………………………… (Rupees……………...…………………………………………………only) in Cash/Cheque</t>
  </si>
  <si>
    <t>Income Tax</t>
  </si>
  <si>
    <t>Co.operative dues</t>
  </si>
  <si>
    <t xml:space="preserve"> Rs………………………… (Rupees…………………………………………………………………………………only) by  RBR</t>
  </si>
  <si>
    <t>Interim Relief 1</t>
  </si>
  <si>
    <t>CCD</t>
  </si>
  <si>
    <t>KPEC &amp; PPSPF</t>
  </si>
  <si>
    <t>Group Insurance</t>
  </si>
  <si>
    <t xml:space="preserve"> and Rs. ………………………. (Rupees ………………………………………………………………………………… only) by TC</t>
  </si>
  <si>
    <t>Interim Relief 2</t>
  </si>
  <si>
    <t>CrCD</t>
  </si>
  <si>
    <t>KASEPF</t>
  </si>
  <si>
    <t>POC No. ……………………………………………Date: …………………./ ……………………../ …………………</t>
  </si>
  <si>
    <t>TC to SS</t>
  </si>
  <si>
    <t>NMRPF</t>
  </si>
  <si>
    <t>Mosquito Net Advance</t>
  </si>
  <si>
    <t>Accountant</t>
  </si>
  <si>
    <t>Treasury Officer</t>
  </si>
  <si>
    <t>Pay Advance</t>
  </si>
  <si>
    <t>DTO PD</t>
  </si>
  <si>
    <t>KPCSPF</t>
  </si>
  <si>
    <t>Received Pay Order Cheque</t>
  </si>
  <si>
    <t>Pay Order Chequ Issued By</t>
  </si>
  <si>
    <t>Signature of Recipient</t>
  </si>
  <si>
    <t>FORM .TR 51</t>
  </si>
  <si>
    <t>Sl.   No.</t>
  </si>
  <si>
    <t>Post, Scale of pay, Name of officer</t>
  </si>
  <si>
    <t>Officiating Pay.</t>
  </si>
  <si>
    <t>Other allowances</t>
  </si>
  <si>
    <t>Total</t>
  </si>
  <si>
    <t>Recoveries</t>
  </si>
  <si>
    <t>Spcial allowance.</t>
  </si>
  <si>
    <t>Allowance for PH</t>
  </si>
  <si>
    <t>GPF Subscription.</t>
  </si>
  <si>
    <t>Washing allowance</t>
  </si>
  <si>
    <t>KPEPF Subscription.</t>
  </si>
  <si>
    <t>KPEPF loan</t>
  </si>
  <si>
    <t>KSFE</t>
  </si>
  <si>
    <t>Total dedu ctions      B</t>
  </si>
  <si>
    <t>Net amount   A - B</t>
  </si>
  <si>
    <t>Col.No.7</t>
  </si>
  <si>
    <t>Col.No.8</t>
  </si>
  <si>
    <t>Col.No.9</t>
  </si>
  <si>
    <t>Col.No.12</t>
  </si>
  <si>
    <t>Col.No. 15</t>
  </si>
  <si>
    <t>Col.No. 17</t>
  </si>
  <si>
    <t>Col.No. 18</t>
  </si>
  <si>
    <t>Col.No. 19</t>
  </si>
  <si>
    <t>Festival advance</t>
  </si>
  <si>
    <t>Net Total</t>
  </si>
  <si>
    <t>Col.No. 11</t>
  </si>
  <si>
    <t xml:space="preserve"> GRAND TOTAL</t>
  </si>
  <si>
    <t>Below Rupees</t>
  </si>
  <si>
    <t>Only</t>
  </si>
  <si>
    <t xml:space="preserve">                                                                                                                                                                                                                                                                                                            </t>
  </si>
  <si>
    <t>CHALAN</t>
  </si>
  <si>
    <t>Chalan for payment to provident Money in Kerala Panchayat Employees Provident Fund                                                        Original/Duplicate/Triplicate</t>
  </si>
  <si>
    <t>To be filled by remitter</t>
  </si>
  <si>
    <t>To be filled by Department/Treasury/Sub Treasury Officer</t>
  </si>
  <si>
    <t>Amount remitted towards refund of advance</t>
  </si>
  <si>
    <t>By whom remitted</t>
  </si>
  <si>
    <t>Name and Designation of the Suscriber(s) on whose behalf money is paid</t>
  </si>
  <si>
    <t>PF A/c No with Departmental Prefix</t>
  </si>
  <si>
    <t>Susscription</t>
  </si>
  <si>
    <t>Amount</t>
  </si>
  <si>
    <t>Number of Instalment</t>
  </si>
  <si>
    <t>Accounts officer by whom adjustable</t>
  </si>
  <si>
    <t>Order of the bank</t>
  </si>
  <si>
    <t>TOTAL</t>
  </si>
  <si>
    <t>* To be used only when a remittance I smade into the bank after the chalan is checked by the Department/Treasury officer</t>
  </si>
  <si>
    <t>Shroff/Treasurer</t>
  </si>
  <si>
    <t>Sl. No.</t>
  </si>
  <si>
    <t>Name of the Incumbent</t>
  </si>
  <si>
    <t>Rate</t>
  </si>
  <si>
    <t>Remarks</t>
  </si>
  <si>
    <t>GIS A/C No.</t>
  </si>
  <si>
    <t>Rate of Subscription</t>
  </si>
  <si>
    <t xml:space="preserve"> </t>
  </si>
  <si>
    <t>Policy No.</t>
  </si>
  <si>
    <t>8009-01-101-93</t>
  </si>
  <si>
    <t>Director of Panchayats, Thiruvananthapuram</t>
  </si>
  <si>
    <t>GIS A/c No.</t>
  </si>
  <si>
    <t>KPEPF A/c No.</t>
  </si>
  <si>
    <t>Designation of Officer</t>
  </si>
  <si>
    <t>No. of Instalment</t>
  </si>
  <si>
    <t>Month</t>
  </si>
  <si>
    <t>Place</t>
  </si>
  <si>
    <t>Date</t>
  </si>
  <si>
    <t>Name of officer</t>
  </si>
  <si>
    <t xml:space="preserve">District Treasury/Sub Treasury at </t>
  </si>
  <si>
    <t>Name of remitter</t>
  </si>
  <si>
    <t>Received pymnent of …………………………………………..………………………………………………..……………………………………only</t>
  </si>
  <si>
    <t>Net Total in words</t>
  </si>
  <si>
    <t>KLM 13787</t>
  </si>
  <si>
    <t>PEQ   14155</t>
  </si>
  <si>
    <t>Name of Office</t>
  </si>
  <si>
    <t>Name of Office:</t>
  </si>
  <si>
    <t>Chalan for payment to provident Money in General Provident Fund                                                        Original/Duplicate/Triplicate</t>
  </si>
  <si>
    <t>Accountant General</t>
  </si>
  <si>
    <t>L D Clerk</t>
  </si>
  <si>
    <t>Full Time Sweeper</t>
  </si>
  <si>
    <t>-</t>
  </si>
  <si>
    <t>KSID/L1/399305978</t>
  </si>
  <si>
    <t>KSID/L1/KLM/590405738</t>
  </si>
  <si>
    <t>KLM 2040714</t>
  </si>
  <si>
    <t>KLM 121016</t>
  </si>
  <si>
    <t>KLM 10702</t>
  </si>
  <si>
    <t>PEQ   14457</t>
  </si>
  <si>
    <t>PEQ   14436</t>
  </si>
  <si>
    <t>PEQ   14124</t>
  </si>
  <si>
    <t>PEQ   14226</t>
  </si>
  <si>
    <t>PEQ   14281</t>
  </si>
  <si>
    <t>PEN   12392</t>
  </si>
  <si>
    <t>PEQ   14538</t>
  </si>
  <si>
    <t>PEQ   14759</t>
  </si>
  <si>
    <t>PEQ   14846</t>
  </si>
  <si>
    <t>AJ 15162</t>
  </si>
  <si>
    <t>GPF A/c No.</t>
  </si>
  <si>
    <t>21/30</t>
  </si>
  <si>
    <t>22/32</t>
  </si>
  <si>
    <t>Name of Treasury</t>
  </si>
  <si>
    <t>SLI  1</t>
  </si>
  <si>
    <t>SLI   2</t>
  </si>
  <si>
    <t>Col.No. 23</t>
  </si>
  <si>
    <t>SLI     1    A/c No.</t>
  </si>
  <si>
    <t>SLI     2    A/c No.</t>
  </si>
  <si>
    <t>Col.No. 24</t>
  </si>
  <si>
    <t>Col.No. 25</t>
  </si>
  <si>
    <t>Col.No. 26</t>
  </si>
  <si>
    <t>STATEMENT SHOWING DEDUCTIONS ON ACCOUNT OF PREMIA TOWARDS OFFICIAL BRANCH  INSURANCE FUND IN THE ESTABLISHMENT PAY OR SALARY BILL OF</t>
  </si>
  <si>
    <t>Name of  Policy Holder</t>
  </si>
  <si>
    <t>Amount Deducted</t>
  </si>
  <si>
    <t>Premium</t>
  </si>
  <si>
    <t>Loan</t>
  </si>
  <si>
    <t>(This form is to be used for State Life Insurance Official Branch only)  SLI  I</t>
  </si>
  <si>
    <t>Station</t>
  </si>
  <si>
    <t>Certified that a sum of Rupees ……………………………………………………………………………………</t>
  </si>
  <si>
    <t>has been deducted in establishment of Salary bill cashed on</t>
  </si>
  <si>
    <t>SCHEDULE OF DEDUCTIONS TO THE FAMILY BENEFIT SCHEME</t>
  </si>
  <si>
    <t>To be credited under the Head "811 Insurance and Pension funds (b) Family Pension funds - Family Benefit Fund Scheme"</t>
  </si>
  <si>
    <t>3. Name of Self drawing officer, with Designation ( Applicable to Self drawing officers only)</t>
  </si>
  <si>
    <t>4. Amount Deducted</t>
  </si>
  <si>
    <t>5. Month to which the Deduction Pertains</t>
  </si>
  <si>
    <t>6. Signature of the drawer of the bill with designation and Office address</t>
  </si>
  <si>
    <t>Vr. No and Date ( to be filled by Treasury)</t>
  </si>
  <si>
    <t>1. Month to which the Salary bill / Pay bill pertains</t>
  </si>
  <si>
    <t>2. Designation of the Drawing and Disbursing Officer attached to the                               Establishment in which thesubscribers are working ( Applicable only in the case of establishment pay bills)</t>
  </si>
  <si>
    <t>FORM TR 106</t>
  </si>
  <si>
    <t>Month in which original advance was drawn</t>
  </si>
  <si>
    <t>Amount of original advance</t>
  </si>
  <si>
    <t>No. of instalments of recovery</t>
  </si>
  <si>
    <t>Amount deducted in the bill against principal/Interest</t>
  </si>
  <si>
    <t>Total recovered at the end of the month</t>
  </si>
  <si>
    <t>Balance outstanding</t>
  </si>
  <si>
    <t xml:space="preserve">Name </t>
  </si>
  <si>
    <t xml:space="preserve"> Designation</t>
  </si>
  <si>
    <t>Remarks regarding transfer and leave of official,non recovery of instalments etc.</t>
  </si>
  <si>
    <t>PEP 7796</t>
  </si>
  <si>
    <t>KSID/L1/599810763</t>
  </si>
  <si>
    <t>KSID/L1KLM 59080622</t>
  </si>
  <si>
    <t>KSID/L1/KLM 590805950</t>
  </si>
  <si>
    <t>KSID/L1/KLM 590805966</t>
  </si>
  <si>
    <t>PEQ   14808</t>
  </si>
  <si>
    <t>KSID/L1/KLM 590605484</t>
  </si>
  <si>
    <t>KSID/L1/KLM 590605485</t>
  </si>
  <si>
    <t>PEQ   14720</t>
  </si>
  <si>
    <t>KSID/L1/KLM/399305978</t>
  </si>
  <si>
    <t>PEQ   14191</t>
  </si>
  <si>
    <t>FORM TR 61</t>
  </si>
  <si>
    <t>{See Rule187 (e) }</t>
  </si>
  <si>
    <t>FULLY VOUCHED CONTINGENT BILL</t>
  </si>
  <si>
    <t>Note : This is a model form which may be adapted to suit the requirements of any particular department in connection with the Accountant General</t>
  </si>
  <si>
    <t xml:space="preserve">District of </t>
  </si>
  <si>
    <t xml:space="preserve">Detailed Bill of Contingent charges of </t>
  </si>
  <si>
    <t>For the month of</t>
  </si>
  <si>
    <t>Voucher No</t>
  </si>
  <si>
    <t>List of Payments</t>
  </si>
  <si>
    <t>No. of Sub Voucher</t>
  </si>
  <si>
    <t>Description of charge and number and date of authority for all charges requiring special sanction</t>
  </si>
  <si>
    <t xml:space="preserve">Amount payable being the remittance of </t>
  </si>
  <si>
    <t>for the month of</t>
  </si>
  <si>
    <t>Self</t>
  </si>
  <si>
    <t>Passed for payment of Rs</t>
  </si>
  <si>
    <t>Amount drawn vide Ch. No.</t>
  </si>
  <si>
    <t xml:space="preserve">deducted from </t>
  </si>
  <si>
    <t xml:space="preserve"> the salary bill of the establishment of </t>
  </si>
  <si>
    <t>2.Certified that the acquittances of the several menials for whom pay has been drawn in the previous bill have been dully taken in the office acquittance register.</t>
  </si>
  <si>
    <t>3. Certified that the materials and stores biled for above have been brought on the respective inventories and that all materials and stores are being duly accounted for and verified in the manner laid down in article 141-161 of the Kerala Financial Code.</t>
  </si>
  <si>
    <t>4. Certified further that the articles or materials billed for have been purched on the tender system prescribed in Article 126-139 of the kerala financial code and have been received in good order that their quantities are correct and their quality good that the rates paid are not in excess of the accepted and the markete rates and suitable notes of payment have been recorded against the original indents and invoices concerned to prevent double payments.</t>
  </si>
  <si>
    <t xml:space="preserve">Statement showing deductions on account of premia towards Official Branch Insurance Fund in the </t>
  </si>
  <si>
    <t>Pay  or salary bill of</t>
  </si>
  <si>
    <t>For the Month of</t>
  </si>
  <si>
    <r>
      <t xml:space="preserve">STATE INSURANCE DEPARTMENT  </t>
    </r>
    <r>
      <rPr>
        <sz val="11"/>
        <rFont val="Arial"/>
        <family val="2"/>
      </rPr>
      <t>(Life - Official Branch)</t>
    </r>
  </si>
  <si>
    <t xml:space="preserve">SLI </t>
  </si>
  <si>
    <t>The  Pay Bill of the Establishment under the Head of Account 2515-101-98-01 of the</t>
  </si>
  <si>
    <t>Statement showing the remittance of Pension contribution of the Establishment of</t>
  </si>
  <si>
    <t>Statement showing the remittance of Group Insurance scheme of the Establishment of</t>
  </si>
  <si>
    <t xml:space="preserve">Statement showing the remittance of House Building Advance deducted from the Salary Bill of the Establishment of </t>
  </si>
  <si>
    <t>% of DA</t>
  </si>
  <si>
    <t>One thousand Two hundred and Fifty only</t>
  </si>
  <si>
    <t>Certified that a sum of Rs.............(Rupees in words.................................................has been deducted in the Salary bill of the officer</t>
  </si>
  <si>
    <t>Cashed on............................</t>
  </si>
  <si>
    <t xml:space="preserve">         </t>
  </si>
  <si>
    <r>
      <t xml:space="preserve">  1.</t>
    </r>
    <r>
      <rPr>
        <sz val="7"/>
        <rFont val="Arial"/>
        <family val="2"/>
      </rPr>
      <t xml:space="preserve">      </t>
    </r>
    <r>
      <rPr>
        <sz val="9"/>
        <rFont val="Arial"/>
        <family val="2"/>
      </rPr>
      <t>Certified that the name ,shown in column 3,amount of individual deductions and the amount shown in columns6,9,11 have been checked with reference to the bill</t>
    </r>
    <r>
      <rPr>
        <sz val="10"/>
        <rFont val="Arial"/>
        <family val="2"/>
      </rPr>
      <t>.</t>
    </r>
  </si>
  <si>
    <t>(5) Column 12 to be filled in by the ledger poster in the Accountant General’s Office.</t>
  </si>
  <si>
    <t>(6) Separate schedule should be prepared in respect of persons whose accounts are kept by different Accounts Officers.</t>
  </si>
  <si>
    <t>(1) The account numbers should be arranged in serial order.The guide letters allotted to the  Departments viz.,”G.A.”for General Administration etc., should  be included</t>
  </si>
  <si>
    <t xml:space="preserve">Note:- </t>
  </si>
  <si>
    <t xml:space="preserve">(2) The entry in column 4 should show the rate of salary/ pay drawn in respect of the last day of the preceding year.                                                                                                                                     .         </t>
  </si>
  <si>
    <t>(3) Salary /pay will include personal pay, Special pay and Dearness pay but exclude all allowances.</t>
  </si>
  <si>
    <t>(4 )In the remarks column give reason for discontinuance of subscription such as Proceeded on leave transferred     to................................................ ..................................office .......................District”, Quitted service”, Died”.In this column , write description against every new name such as   “New subscriber” came on transfer from .................................................office ...........................................District or Resumed scription.If interest is paid on advance,mention it in this column.</t>
  </si>
  <si>
    <t xml:space="preserve">Name of treasury     </t>
  </si>
  <si>
    <t xml:space="preserve"> Treasury Officer</t>
  </si>
  <si>
    <r>
      <t xml:space="preserve">(Head of Office) </t>
    </r>
    <r>
      <rPr>
        <b/>
        <sz val="13"/>
        <rFont val="Arial"/>
        <family val="2"/>
      </rPr>
      <t xml:space="preserve">                                </t>
    </r>
  </si>
  <si>
    <t xml:space="preserve">  2.  For schedules attached with March pay bills,certified that the rates of salary/pay as shown in column 4 have been verified with                                                              the amount actually drawn in the bills</t>
  </si>
  <si>
    <t>Department of Audit Section</t>
  </si>
  <si>
    <r>
      <t xml:space="preserve"> </t>
    </r>
    <r>
      <rPr>
        <u val="single"/>
        <sz val="10"/>
        <rFont val="Arial"/>
        <family val="2"/>
      </rPr>
      <t>(For use in the Audit Office)</t>
    </r>
  </si>
  <si>
    <t>Voucher ...........................................................................Date of encashment................................</t>
  </si>
  <si>
    <t>Below Rs</t>
  </si>
  <si>
    <t>Rupeese</t>
  </si>
  <si>
    <t>FORM  TR 46</t>
  </si>
  <si>
    <t>BILL FOR PAY AND ALLOWANCES / LEAVE SALARY OF A GAZETTED OFFICER</t>
  </si>
  <si>
    <t>FOR TREASURY USE</t>
  </si>
  <si>
    <t>SDO Code</t>
  </si>
  <si>
    <t>GE No.</t>
  </si>
  <si>
    <t>PAN/GIR</t>
  </si>
  <si>
    <t>MAJ</t>
  </si>
  <si>
    <t>SMJ</t>
  </si>
  <si>
    <t>MIN</t>
  </si>
  <si>
    <t>SUB</t>
  </si>
  <si>
    <t>SSUB</t>
  </si>
  <si>
    <t>CPS/CSS</t>
  </si>
  <si>
    <t>Ratio</t>
  </si>
  <si>
    <t>A. Amount due</t>
  </si>
  <si>
    <t>B. Deduction</t>
  </si>
  <si>
    <t>Plan(P) / Non Plan(N)</t>
  </si>
  <si>
    <t>Voted(V)/ Charged (C)</t>
  </si>
  <si>
    <t>Net Claim   A - B</t>
  </si>
  <si>
    <t xml:space="preserve">Received Rs </t>
  </si>
  <si>
    <t xml:space="preserve">Rupeese </t>
  </si>
  <si>
    <t>in Cash / TC to TSB</t>
  </si>
  <si>
    <t>Received for the period from……………………………………………..To…………………………………………………..</t>
  </si>
  <si>
    <t>Pay Rs………………………( Rupeese……………………………………………………………………………only)</t>
  </si>
  <si>
    <t>In Cash / Cheque  Rs………………………( Rupeese………………………………………..…………………only)</t>
  </si>
  <si>
    <t>by RBR and  Rs………………………( Rupeese………………...…………………………..…………………only)</t>
  </si>
  <si>
    <t>by TC POC No. ………………………Date………………...…………………………..……………………………..)</t>
  </si>
  <si>
    <t xml:space="preserve">Received Pay Order Cheque                                            Pay Order Cheque issued by                                               </t>
  </si>
  <si>
    <t>Note : Govt. accept no responsibility for any fraud or misappropriation in respect of money or draft made over to messenger</t>
  </si>
  <si>
    <t xml:space="preserve">CERTIFICATE FOR CLAIMING HRA </t>
  </si>
  <si>
    <t>I Certify that I did not occupy Govt. Quarters during the period for which HRA claimed in this bill</t>
  </si>
  <si>
    <t>Sri. / Smt.</t>
  </si>
  <si>
    <t>LIFE CERTIFICATE  (referred in No.7)</t>
  </si>
  <si>
    <t>is alive on</t>
  </si>
  <si>
    <t>Space for additional Certificates</t>
  </si>
  <si>
    <t>ALLOTMENT DETAILS  (For PTA PCA Claim)</t>
  </si>
  <si>
    <t>DIRECTIONS FOR USE</t>
  </si>
  <si>
    <t>1. A salary bill may be endorsed to a Banker or other recognized agent and  submitted for collection through  such Banker or Agent if the officer desires so.</t>
  </si>
  <si>
    <t>2. An officer appointed to the Government service must furnish a certificate that he has submitted proposals for SLI (official branch) and applied for admission to the GPF as per rules.</t>
  </si>
  <si>
    <t>3. Income Tax should be deducted as per rules.</t>
  </si>
  <si>
    <t>4. Leave salary /transist pay should be claimed after getting pay slip from the AG.</t>
  </si>
  <si>
    <t>5. Copy of LPC /Pay slip should be attached with the bills as per rules.</t>
  </si>
  <si>
    <t>6. The details of salary encashed should be  informed to the head of office with copy of FBS schedule.</t>
  </si>
  <si>
    <t>7. An officer who signs hisown bills while absent  on leave must either present it in person or furnish the above life certificate signed by aresponsible officer.of Govt.or some other wellknown and trustworthy person known to the treasury officer .</t>
  </si>
  <si>
    <t>8. If conveyance allowance is claimed in this bill a certificate as per rules should be furnished.</t>
  </si>
  <si>
    <t>FOR THE USE OF AG'S OFFICE</t>
  </si>
  <si>
    <t>Classifications</t>
  </si>
  <si>
    <t>Details of objections</t>
  </si>
  <si>
    <t>Debit</t>
  </si>
  <si>
    <t>Credit</t>
  </si>
  <si>
    <t>Total amount of bill</t>
  </si>
  <si>
    <t>Admitted</t>
  </si>
  <si>
    <t>Disallowed</t>
  </si>
  <si>
    <t>Objected ( See details of objections)</t>
  </si>
  <si>
    <t>Retrenchments slip No. GA ………………… dated…………………………….</t>
  </si>
  <si>
    <t>Qr. Objection slip No. slip No. GA ………………… dated…………………………….</t>
  </si>
  <si>
    <t>Accountant / CT</t>
  </si>
  <si>
    <t>AAG</t>
  </si>
  <si>
    <t>Sr. AO / AO</t>
  </si>
  <si>
    <t>AAO / SO</t>
  </si>
  <si>
    <t>AA</t>
  </si>
  <si>
    <t>Chargeable</t>
  </si>
  <si>
    <t>Head of account</t>
  </si>
  <si>
    <t>Payable at ………………………………………Treasury</t>
  </si>
  <si>
    <t>Passed for Rs…………………………………………………….</t>
  </si>
  <si>
    <t>( Rupeese…………………………………………………………)</t>
  </si>
  <si>
    <t>Dated</t>
  </si>
  <si>
    <t>(See Rule 164(a) of KTC Vol.1)</t>
  </si>
  <si>
    <t>Stamp</t>
  </si>
  <si>
    <t>Remitted in Treasury vide Chelan No.</t>
  </si>
  <si>
    <t>Form No. TR 183</t>
  </si>
  <si>
    <t xml:space="preserve"> Panchayat, Kollam</t>
  </si>
  <si>
    <t>0474 - 2795198</t>
  </si>
  <si>
    <t>Sl.No.</t>
  </si>
  <si>
    <t>Name of Policy Holder</t>
  </si>
  <si>
    <t>Policy Number</t>
  </si>
  <si>
    <t>Rs.</t>
  </si>
  <si>
    <t>Ps.</t>
  </si>
  <si>
    <t>Place  :   Kollam</t>
  </si>
  <si>
    <t>Date   :  1/6/2009</t>
  </si>
  <si>
    <t>Signature of Drawing Officer</t>
  </si>
  <si>
    <t>and Designation (Office Seal)</t>
  </si>
  <si>
    <t>For Use Treasury / Bank</t>
  </si>
  <si>
    <t>Name of Treasury / Bank</t>
  </si>
  <si>
    <t>Amount Remitted</t>
  </si>
  <si>
    <t>Challan No./Serial No.</t>
  </si>
  <si>
    <t xml:space="preserve">Date </t>
  </si>
  <si>
    <t>Treasury Officer/Bank Agent</t>
  </si>
  <si>
    <t>You may contact the servicing Branch for any service required</t>
  </si>
  <si>
    <t xml:space="preserve">Statement showing deductions on account of premium towards Life Insurance Corporation of India policies from pay/salary bill for  </t>
  </si>
  <si>
    <t>(This statement in Duplicate should be completed after verifying the register of insurance premiums vide Annexure C, Appendix II of the Kerala Financial Code Vol. II maintained in the office.  One copy to be sent along with the pay bill and the other to be retained in the office alongwith the copy of the Pay Bill.)</t>
  </si>
  <si>
    <t>Name and Address of the Institution with Telephone No.</t>
  </si>
  <si>
    <t xml:space="preserve">Name of Treasury </t>
  </si>
  <si>
    <t xml:space="preserve">Designation of Drawing Officer </t>
  </si>
  <si>
    <t>Month to which  recovery relates</t>
  </si>
  <si>
    <t>Premium (Before rounding off)</t>
  </si>
  <si>
    <t>Amount Deducted (Premium Rounded offto the nearest Rupee)</t>
  </si>
  <si>
    <t>Remarks Such as Transfers, etc.</t>
  </si>
  <si>
    <t>LIFE  INSURANCE  CORPORATION  OF  INDIA (Kerala State Government Servant's Policies)</t>
  </si>
  <si>
    <t>SALARY SAVING SCHEME - DO'S&amp;DON’T'S FOR POLICY HOLDERS</t>
  </si>
  <si>
    <t>Authority Letter should be completed with all details including Salary roll No Department with Section/Sub Section,branch Office etcto facilitate deduction of premiums by the employer</t>
  </si>
  <si>
    <t>Ensure that SSS premiums have been deducted from your monthly Salary. In case of new policy make sure that the deduction of premium by the employer has commenced from the due month</t>
  </si>
  <si>
    <t>In case of transfers,intimation of the change is to be given to LIC servicing branch as well as to the new employer /Branch to ensure regular deduction of premiums. Also ensure that the correct Policy No and Premium amount is given to the transferee Branch/Unit</t>
  </si>
  <si>
    <t>If employer has failed to deduct premium for any month,kindly ensure that the same are paid directly.Otherwise the policy will be treated as lapsed</t>
  </si>
  <si>
    <t>LIC schedule of your office will be available with the accounts/Finance/Salary Dept.or your Office. This list may be checked to ensure the correctness of your policy numbers and premiums.Any additions,deletions or modifications may be intimated to the servicing branch.</t>
  </si>
  <si>
    <t>LIC Policy No.</t>
  </si>
  <si>
    <t>Deductios and Recoveries</t>
  </si>
  <si>
    <t>B. Deductions and Recoveries</t>
  </si>
  <si>
    <t>H.S.A</t>
  </si>
  <si>
    <t>PD Teacher</t>
  </si>
  <si>
    <t>Uppala</t>
  </si>
  <si>
    <t>Headmistress GHSS UPPALA</t>
  </si>
  <si>
    <t>GHSS UPPALA</t>
  </si>
  <si>
    <t>Manjeswar</t>
  </si>
  <si>
    <t>K.Padmini</t>
  </si>
  <si>
    <t xml:space="preserve">Headmistress </t>
  </si>
  <si>
    <t>May 2010</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</si>
</sst>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ക&quot;\ #,##0_);\(&quot;ക&quot;\ #,##0\)"/>
    <numFmt numFmtId="173" formatCode="&quot;ക&quot;\ #,##0_);[Red]\(&quot;ക&quot;\ #,##0\)"/>
    <numFmt numFmtId="174" formatCode="&quot;ക&quot;\ #,##0.00_);\(&quot;ക&quot;\ #,##0.00\)"/>
    <numFmt numFmtId="175" formatCode="&quot;ക&quot;\ #,##0.00_);[Red]\(&quot;ക&quot;\ #,##0.00\)"/>
    <numFmt numFmtId="176" formatCode="_(&quot;ക&quot;\ * #,##0_);_(&quot;ക&quot;\ * \(#,##0\);_(&quot;ക&quot;\ * &quot;-&quot;_);_(@_)"/>
    <numFmt numFmtId="177" formatCode="_(&quot;ക&quot;\ * #,##0.00_);_(&quot;ക&quot;\ * \(#,##0.00\);_(&quot;ക&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809]dd\ mmmm\ yyyy"/>
    <numFmt numFmtId="185" formatCode="dd/mm/yyyy;@"/>
    <numFmt numFmtId="186" formatCode="0.00;[Red]0.00"/>
    <numFmt numFmtId="187" formatCode="[$-409]hh:mm:ss\ AM/PM"/>
    <numFmt numFmtId="188" formatCode="&quot;Rs.&quot;\ #,##0_);\(&quot;Rs.&quot;\ #,##0\)"/>
    <numFmt numFmtId="189" formatCode="&quot;Rs.&quot;\ #,##0_);[Red]\(&quot;Rs.&quot;\ #,##0\)"/>
    <numFmt numFmtId="190" formatCode="&quot;Rs.&quot;\ #,##0.00_);\(&quot;Rs.&quot;\ #,##0.00\)"/>
    <numFmt numFmtId="191" formatCode="&quot;Rs.&quot;\ #,##0.00_);[Red]\(&quot;Rs.&quot;\ #,##0.00\)"/>
    <numFmt numFmtId="192" formatCode="_(&quot;Rs.&quot;\ * #,##0_);_(&quot;Rs.&quot;\ * \(#,##0\);_(&quot;Rs.&quot;\ * &quot;-&quot;_);_(@_)"/>
    <numFmt numFmtId="193" formatCode="_(&quot;Rs.&quot;\ * #,##0.00_);_(&quot;Rs.&quot;\ * \(#,##0.00\);_(&quot;Rs.&quot;\ * &quot;-&quot;??_);_(@_)"/>
    <numFmt numFmtId="194" formatCode="[$-409]dddd\,\ mmmm\ dd\,\ yyyy"/>
    <numFmt numFmtId="195" formatCode="m/d;@"/>
    <numFmt numFmtId="196" formatCode="0_);\(0\)"/>
    <numFmt numFmtId="197" formatCode="[$-409]h:mm:ss\ AM/PM"/>
    <numFmt numFmtId="198" formatCode="mmm\-yyyy"/>
    <numFmt numFmtId="199" formatCode="[$-409]mmmmm;@"/>
    <numFmt numFmtId="200" formatCode="0.000"/>
    <numFmt numFmtId="201" formatCode="0.0"/>
    <numFmt numFmtId="202" formatCode="&quot;Yes&quot;;&quot;Yes&quot;;&quot;No&quot;"/>
    <numFmt numFmtId="203" formatCode="&quot;True&quot;;&quot;True&quot;;&quot;False&quot;"/>
    <numFmt numFmtId="204" formatCode="&quot;On&quot;;&quot;On&quot;;&quot;Off&quot;"/>
    <numFmt numFmtId="205" formatCode="[$€-2]\ #,##0.00_);[Red]\([$€-2]\ #,##0.00\)"/>
  </numFmts>
  <fonts count="24">
    <font>
      <sz val="10"/>
      <name val="Arial"/>
      <family val="0"/>
    </font>
    <font>
      <b/>
      <sz val="10"/>
      <name val="Arial"/>
      <family val="2"/>
    </font>
    <font>
      <sz val="8"/>
      <name val="Arial"/>
      <family val="2"/>
    </font>
    <font>
      <b/>
      <sz val="12"/>
      <name val="Arial"/>
      <family val="2"/>
    </font>
    <font>
      <b/>
      <sz val="11"/>
      <name val="Arial"/>
      <family val="2"/>
    </font>
    <font>
      <b/>
      <sz val="8"/>
      <name val="Arial"/>
      <family val="2"/>
    </font>
    <font>
      <sz val="12"/>
      <name val="Arial"/>
      <family val="2"/>
    </font>
    <font>
      <sz val="14"/>
      <name val="Arial"/>
      <family val="2"/>
    </font>
    <font>
      <sz val="9"/>
      <name val="Arial"/>
      <family val="2"/>
    </font>
    <font>
      <b/>
      <sz val="9"/>
      <name val="Arial"/>
      <family val="2"/>
    </font>
    <font>
      <b/>
      <sz val="18"/>
      <name val="Arial"/>
      <family val="2"/>
    </font>
    <font>
      <b/>
      <sz val="8"/>
      <name val="Tahoma"/>
      <family val="0"/>
    </font>
    <font>
      <sz val="8"/>
      <name val="Tahoma"/>
      <family val="0"/>
    </font>
    <font>
      <sz val="11"/>
      <name val="Arial"/>
      <family val="2"/>
    </font>
    <font>
      <sz val="10"/>
      <color indexed="9"/>
      <name val="Arial"/>
      <family val="0"/>
    </font>
    <font>
      <b/>
      <sz val="10"/>
      <color indexed="9"/>
      <name val="Arial"/>
      <family val="0"/>
    </font>
    <font>
      <b/>
      <sz val="13"/>
      <name val="Arial"/>
      <family val="2"/>
    </font>
    <font>
      <sz val="10"/>
      <color indexed="8"/>
      <name val="Arial"/>
      <family val="2"/>
    </font>
    <font>
      <sz val="16"/>
      <name val="Arial"/>
      <family val="2"/>
    </font>
    <font>
      <sz val="7"/>
      <name val="Arial"/>
      <family val="2"/>
    </font>
    <font>
      <u val="single"/>
      <sz val="13"/>
      <name val="Arial"/>
      <family val="2"/>
    </font>
    <font>
      <u val="single"/>
      <sz val="10"/>
      <name val="Arial"/>
      <family val="2"/>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13"/>
        <bgColor indexed="64"/>
      </patternFill>
    </fill>
  </fills>
  <borders count="2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thin"/>
    </border>
    <border>
      <left>
        <color indexed="63"/>
      </left>
      <right style="hair"/>
      <top style="hair"/>
      <bottom style="hair"/>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50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0" fillId="0" borderId="4" xfId="0" applyFont="1" applyBorder="1" applyAlignment="1">
      <alignment horizontal="center" vertical="center"/>
    </xf>
    <xf numFmtId="0" fontId="2" fillId="0" borderId="5" xfId="0" applyNumberFormat="1"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2" xfId="0" applyFont="1" applyBorder="1" applyAlignment="1">
      <alignment horizontal="left" vertic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8" fillId="0" borderId="0" xfId="0" applyFont="1" applyAlignment="1">
      <alignment/>
    </xf>
    <xf numFmtId="0" fontId="9" fillId="0" borderId="0" xfId="0" applyFont="1" applyAlignment="1">
      <alignment/>
    </xf>
    <xf numFmtId="0" fontId="8" fillId="0" borderId="1" xfId="0" applyFont="1" applyBorder="1" applyAlignment="1">
      <alignment horizontal="center"/>
    </xf>
    <xf numFmtId="0" fontId="8" fillId="0" borderId="1" xfId="0"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2" fillId="0" borderId="3" xfId="0" applyFont="1" applyBorder="1" applyAlignment="1">
      <alignment horizontal="left" vertical="center"/>
    </xf>
    <xf numFmtId="0" fontId="5" fillId="0" borderId="1" xfId="0" applyFont="1" applyBorder="1" applyAlignment="1">
      <alignment horizontal="center" vertical="center"/>
    </xf>
    <xf numFmtId="0" fontId="8" fillId="0" borderId="7" xfId="0" applyFont="1" applyBorder="1" applyAlignment="1">
      <alignment horizontal="center"/>
    </xf>
    <xf numFmtId="0" fontId="0" fillId="0" borderId="1"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1" xfId="0" applyFont="1" applyBorder="1" applyAlignment="1">
      <alignment/>
    </xf>
    <xf numFmtId="0" fontId="8" fillId="0" borderId="2" xfId="0" applyFont="1" applyBorder="1" applyAlignment="1">
      <alignment horizontal="left" vertical="center"/>
    </xf>
    <xf numFmtId="0" fontId="9" fillId="0" borderId="2" xfId="0" applyFont="1" applyBorder="1" applyAlignment="1">
      <alignment horizontal="left" vertical="center"/>
    </xf>
    <xf numFmtId="0" fontId="8" fillId="0" borderId="2" xfId="0" applyFont="1" applyBorder="1" applyAlignment="1">
      <alignment horizontal="right" vertical="center"/>
    </xf>
    <xf numFmtId="0" fontId="9" fillId="0" borderId="2" xfId="0" applyFont="1" applyBorder="1" applyAlignment="1">
      <alignment horizontal="right" vertical="center"/>
    </xf>
    <xf numFmtId="0" fontId="0" fillId="0" borderId="0" xfId="0" applyAlignment="1">
      <alignment horizontal="center"/>
    </xf>
    <xf numFmtId="0" fontId="0" fillId="0" borderId="0" xfId="0" applyAlignment="1">
      <alignment/>
    </xf>
    <xf numFmtId="0" fontId="2" fillId="0" borderId="1"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xf>
    <xf numFmtId="0" fontId="9" fillId="0" borderId="1" xfId="0" applyFont="1" applyFill="1" applyBorder="1" applyAlignment="1">
      <alignment/>
    </xf>
    <xf numFmtId="0" fontId="2" fillId="0" borderId="0" xfId="0" applyFont="1" applyAlignment="1">
      <alignment vertical="center"/>
    </xf>
    <xf numFmtId="0" fontId="2" fillId="0" borderId="0" xfId="0" applyFont="1" applyAlignment="1">
      <alignment horizontal="center"/>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0" xfId="0" applyFont="1" applyAlignment="1">
      <alignment vertical="center"/>
    </xf>
    <xf numFmtId="0" fontId="9" fillId="0" borderId="1" xfId="0" applyFont="1" applyBorder="1" applyAlignment="1">
      <alignment horizontal="center"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horizontal="right" vertical="center"/>
    </xf>
    <xf numFmtId="0" fontId="9" fillId="0" borderId="0" xfId="0" applyFont="1" applyAlignment="1">
      <alignment vertical="center"/>
    </xf>
    <xf numFmtId="0" fontId="1" fillId="0" borderId="1" xfId="0" applyFont="1" applyBorder="1" applyAlignment="1">
      <alignment horizontal="left" indent="1"/>
    </xf>
    <xf numFmtId="0" fontId="0" fillId="0" borderId="8" xfId="0" applyBorder="1" applyAlignment="1">
      <alignment/>
    </xf>
    <xf numFmtId="0" fontId="9" fillId="0" borderId="8"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xf>
    <xf numFmtId="0" fontId="2" fillId="0" borderId="0" xfId="0" applyFont="1" applyAlignment="1">
      <alignment vertical="center"/>
    </xf>
    <xf numFmtId="0" fontId="2" fillId="0" borderId="9" xfId="0" applyFont="1" applyBorder="1" applyAlignment="1">
      <alignment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1" fontId="8" fillId="0" borderId="1" xfId="0" applyNumberFormat="1" applyFont="1" applyBorder="1" applyAlignment="1">
      <alignment horizontal="right" vertical="center"/>
    </xf>
    <xf numFmtId="0" fontId="9" fillId="0" borderId="1" xfId="0" applyFont="1" applyBorder="1" applyAlignment="1">
      <alignment vertical="center"/>
    </xf>
    <xf numFmtId="9" fontId="8" fillId="0" borderId="1" xfId="0" applyNumberFormat="1" applyFont="1" applyBorder="1" applyAlignment="1">
      <alignment horizontal="center" vertical="center"/>
    </xf>
    <xf numFmtId="0" fontId="8" fillId="0" borderId="1" xfId="0" applyFont="1" applyBorder="1" applyAlignment="1">
      <alignment horizontal="right" vertical="center"/>
    </xf>
    <xf numFmtId="0" fontId="9" fillId="0" borderId="1" xfId="0" applyFont="1" applyBorder="1" applyAlignment="1">
      <alignment/>
    </xf>
    <xf numFmtId="0" fontId="9" fillId="0" borderId="1"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xf>
    <xf numFmtId="0" fontId="9" fillId="0" borderId="1" xfId="0" applyFont="1" applyBorder="1" applyAlignment="1">
      <alignment horizontal="left" indent="1"/>
    </xf>
    <xf numFmtId="0" fontId="9" fillId="0" borderId="1" xfId="0" applyFont="1" applyBorder="1" applyAlignment="1">
      <alignment horizontal="center"/>
    </xf>
    <xf numFmtId="0" fontId="9" fillId="0" borderId="1" xfId="0" applyFont="1" applyBorder="1" applyAlignment="1">
      <alignment/>
    </xf>
    <xf numFmtId="0" fontId="8" fillId="0" borderId="2" xfId="0" applyFont="1" applyBorder="1" applyAlignment="1">
      <alignment horizontal="center"/>
    </xf>
    <xf numFmtId="0" fontId="1" fillId="0" borderId="11" xfId="0" applyFont="1" applyBorder="1" applyAlignment="1">
      <alignment vertical="center" wrapText="1"/>
    </xf>
    <xf numFmtId="0" fontId="1" fillId="0" borderId="12" xfId="0" applyFont="1" applyBorder="1" applyAlignment="1">
      <alignment vertical="center" wrapText="1"/>
    </xf>
    <xf numFmtId="0" fontId="0" fillId="0" borderId="1" xfId="0" applyBorder="1" applyAlignment="1">
      <alignment horizontal="left" vertical="center" indent="1"/>
    </xf>
    <xf numFmtId="0" fontId="1" fillId="0" borderId="0" xfId="0" applyFont="1" applyBorder="1" applyAlignment="1">
      <alignment vertical="center" wrapText="1"/>
    </xf>
    <xf numFmtId="0" fontId="1" fillId="0" borderId="13" xfId="0" applyFont="1" applyBorder="1" applyAlignment="1">
      <alignment vertical="center" wrapText="1"/>
    </xf>
    <xf numFmtId="49" fontId="1" fillId="0" borderId="8" xfId="0" applyNumberFormat="1" applyFont="1" applyBorder="1" applyAlignment="1">
      <alignment vertical="center" wrapText="1"/>
    </xf>
    <xf numFmtId="0" fontId="8" fillId="2" borderId="14" xfId="0" applyFont="1" applyFill="1" applyBorder="1" applyAlignment="1">
      <alignment/>
    </xf>
    <xf numFmtId="0" fontId="8" fillId="2" borderId="11" xfId="0" applyFont="1" applyFill="1" applyBorder="1" applyAlignment="1">
      <alignment horizontal="left"/>
    </xf>
    <xf numFmtId="0" fontId="8" fillId="2" borderId="12" xfId="0" applyFont="1" applyFill="1" applyBorder="1" applyAlignment="1">
      <alignment horizontal="left"/>
    </xf>
    <xf numFmtId="0" fontId="8" fillId="2" borderId="15" xfId="0" applyFont="1" applyFill="1" applyBorder="1" applyAlignment="1">
      <alignment/>
    </xf>
    <xf numFmtId="0" fontId="8" fillId="2" borderId="0" xfId="0" applyFont="1" applyFill="1" applyBorder="1" applyAlignment="1">
      <alignment horizontal="left"/>
    </xf>
    <xf numFmtId="0" fontId="8" fillId="2" borderId="13" xfId="0" applyFont="1" applyFill="1" applyBorder="1" applyAlignment="1">
      <alignment horizontal="left"/>
    </xf>
    <xf numFmtId="0" fontId="8" fillId="2" borderId="15" xfId="0" applyFont="1" applyFill="1" applyBorder="1" applyAlignment="1">
      <alignment vertical="center"/>
    </xf>
    <xf numFmtId="0" fontId="8" fillId="2" borderId="0"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xf>
    <xf numFmtId="0" fontId="8" fillId="2" borderId="8" xfId="0" applyFont="1" applyFill="1" applyBorder="1" applyAlignment="1">
      <alignment horizontal="left"/>
    </xf>
    <xf numFmtId="49" fontId="9" fillId="0" borderId="8" xfId="0" applyNumberFormat="1" applyFont="1" applyBorder="1" applyAlignment="1">
      <alignment horizontal="left"/>
    </xf>
    <xf numFmtId="0" fontId="8" fillId="2" borderId="3"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right" vertical="center"/>
    </xf>
    <xf numFmtId="1" fontId="8"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0" fillId="0" borderId="17" xfId="0" applyBorder="1" applyAlignment="1">
      <alignment horizontal="center" vertical="center" wrapText="1"/>
    </xf>
    <xf numFmtId="0" fontId="0" fillId="0" borderId="4" xfId="0" applyBorder="1" applyAlignment="1">
      <alignment horizontal="left" vertical="center" wrapText="1"/>
    </xf>
    <xf numFmtId="0" fontId="8" fillId="0" borderId="2" xfId="0" applyFont="1"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1" fillId="0" borderId="8" xfId="0" applyNumberFormat="1" applyFont="1" applyBorder="1" applyAlignment="1">
      <alignment horizontal="left"/>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vertical="center" textRotation="90"/>
    </xf>
    <xf numFmtId="0" fontId="2" fillId="0" borderId="0" xfId="0" applyFont="1" applyAlignment="1">
      <alignment/>
    </xf>
    <xf numFmtId="49" fontId="8" fillId="0" borderId="1" xfId="0" applyNumberFormat="1" applyFont="1" applyBorder="1" applyAlignment="1">
      <alignment horizontal="center" vertical="center" wrapText="1"/>
    </xf>
    <xf numFmtId="0" fontId="0" fillId="0" borderId="0" xfId="0" applyFont="1" applyAlignment="1">
      <alignment horizontal="left"/>
    </xf>
    <xf numFmtId="0" fontId="0" fillId="0" borderId="0" xfId="0" applyAlignment="1">
      <alignment horizontal="center" vertical="center" wrapText="1"/>
    </xf>
    <xf numFmtId="0" fontId="1" fillId="0" borderId="0" xfId="0" applyFont="1" applyAlignment="1">
      <alignment horizontal="center" wrapText="1"/>
    </xf>
    <xf numFmtId="0" fontId="0" fillId="0" borderId="1" xfId="0" applyBorder="1" applyAlignment="1">
      <alignment horizontal="center" vertical="center" wrapText="1"/>
    </xf>
    <xf numFmtId="0" fontId="1" fillId="0" borderId="0" xfId="0" applyFont="1" applyBorder="1" applyAlignment="1">
      <alignment horizontal="left" vertical="center"/>
    </xf>
    <xf numFmtId="0" fontId="8"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185" fontId="8" fillId="0" borderId="0" xfId="0" applyNumberFormat="1" applyFont="1" applyFill="1" applyBorder="1" applyAlignment="1">
      <alignment horizontal="left"/>
    </xf>
    <xf numFmtId="49" fontId="0" fillId="0" borderId="1" xfId="0" applyNumberFormat="1" applyBorder="1" applyAlignment="1">
      <alignment horizontal="center" vertical="center" wrapText="1"/>
    </xf>
    <xf numFmtId="0" fontId="0" fillId="0" borderId="0" xfId="0" applyAlignment="1">
      <alignment vertical="center"/>
    </xf>
    <xf numFmtId="0" fontId="0" fillId="0" borderId="1" xfId="0" applyBorder="1" applyAlignment="1">
      <alignment/>
    </xf>
    <xf numFmtId="0" fontId="0" fillId="0" borderId="4" xfId="0" applyBorder="1" applyAlignment="1">
      <alignment vertical="center" wrapText="1"/>
    </xf>
    <xf numFmtId="0" fontId="8" fillId="0" borderId="2" xfId="0" applyFont="1" applyBorder="1" applyAlignment="1">
      <alignment vertical="center" wrapText="1"/>
    </xf>
    <xf numFmtId="0" fontId="8" fillId="0" borderId="1" xfId="0" applyFont="1" applyBorder="1" applyAlignment="1" applyProtection="1">
      <alignment vertical="center"/>
      <protection/>
    </xf>
    <xf numFmtId="0" fontId="8" fillId="0" borderId="1" xfId="0" applyFont="1" applyBorder="1" applyAlignment="1" applyProtection="1">
      <alignment horizontal="center" vertical="center"/>
      <protection/>
    </xf>
    <xf numFmtId="0" fontId="8" fillId="0" borderId="1" xfId="0" applyFont="1" applyBorder="1" applyAlignment="1" applyProtection="1">
      <alignment horizontal="right" vertical="center"/>
      <protection/>
    </xf>
    <xf numFmtId="0" fontId="2" fillId="0" borderId="1" xfId="0" applyFont="1" applyBorder="1" applyAlignment="1" applyProtection="1">
      <alignment horizontal="center" vertical="center"/>
      <protection/>
    </xf>
    <xf numFmtId="49" fontId="8" fillId="0" borderId="1" xfId="0" applyNumberFormat="1" applyFont="1" applyBorder="1" applyAlignment="1" applyProtection="1">
      <alignment horizontal="center" vertical="center"/>
      <protection/>
    </xf>
    <xf numFmtId="0" fontId="0" fillId="0" borderId="8"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7"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0" xfId="0" applyBorder="1" applyAlignment="1">
      <alignment horizontal="justify" vertical="center"/>
    </xf>
    <xf numFmtId="0" fontId="0" fillId="0" borderId="0" xfId="0" applyBorder="1" applyAlignment="1">
      <alignment horizontal="left" vertical="center"/>
    </xf>
    <xf numFmtId="0" fontId="0" fillId="0" borderId="8" xfId="0" applyBorder="1" applyAlignment="1">
      <alignment vertical="center"/>
    </xf>
    <xf numFmtId="0" fontId="0" fillId="0" borderId="0" xfId="0" applyBorder="1" applyAlignment="1">
      <alignment vertical="top"/>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0" fillId="0" borderId="1" xfId="0" applyFont="1" applyFill="1" applyBorder="1" applyAlignment="1">
      <alignment horizontal="center" vertical="center" wrapText="1"/>
    </xf>
    <xf numFmtId="0" fontId="0" fillId="0" borderId="0" xfId="0" applyBorder="1" applyAlignment="1">
      <alignment horizontal="right" vertical="center"/>
    </xf>
    <xf numFmtId="0" fontId="0" fillId="0" borderId="11" xfId="0" applyBorder="1" applyAlignment="1">
      <alignment vertical="top"/>
    </xf>
    <xf numFmtId="0" fontId="1" fillId="0" borderId="13" xfId="0" applyFont="1" applyBorder="1" applyAlignment="1">
      <alignment vertical="center"/>
    </xf>
    <xf numFmtId="0" fontId="1" fillId="0" borderId="0" xfId="0" applyFont="1" applyAlignment="1">
      <alignment horizontal="right"/>
    </xf>
    <xf numFmtId="0" fontId="1" fillId="0" borderId="1" xfId="0" applyFont="1" applyBorder="1" applyAlignment="1">
      <alignment horizontal="left" vertical="center" indent="1"/>
    </xf>
    <xf numFmtId="0" fontId="14" fillId="0" borderId="0" xfId="0" applyFont="1" applyAlignment="1">
      <alignment/>
    </xf>
    <xf numFmtId="0" fontId="14" fillId="0" borderId="0" xfId="0" applyFont="1" applyAlignment="1">
      <alignment vertical="center"/>
    </xf>
    <xf numFmtId="0" fontId="15" fillId="0" borderId="0" xfId="0" applyFont="1" applyAlignment="1">
      <alignment vertical="center"/>
    </xf>
    <xf numFmtId="0" fontId="14" fillId="0" borderId="0" xfId="0" applyFont="1" applyBorder="1" applyAlignment="1">
      <alignment horizontal="justify" vertical="center"/>
    </xf>
    <xf numFmtId="0" fontId="14" fillId="0" borderId="0" xfId="0" applyFont="1" applyBorder="1" applyAlignment="1">
      <alignment/>
    </xf>
    <xf numFmtId="0" fontId="14" fillId="0" borderId="0" xfId="0" applyFont="1" applyBorder="1" applyAlignment="1">
      <alignment vertical="top"/>
    </xf>
    <xf numFmtId="0" fontId="14" fillId="0" borderId="0" xfId="0" applyFont="1" applyBorder="1" applyAlignment="1">
      <alignment vertical="center"/>
    </xf>
    <xf numFmtId="0" fontId="13" fillId="0" borderId="0" xfId="0" applyFont="1" applyAlignment="1">
      <alignment vertical="center"/>
    </xf>
    <xf numFmtId="186" fontId="4" fillId="0" borderId="8" xfId="0" applyNumberFormat="1" applyFont="1" applyBorder="1" applyAlignment="1">
      <alignment vertical="center" wrapText="1"/>
    </xf>
    <xf numFmtId="49" fontId="4" fillId="0" borderId="8" xfId="0" applyNumberFormat="1" applyFont="1" applyBorder="1" applyAlignment="1">
      <alignment vertical="center" wrapText="1"/>
    </xf>
    <xf numFmtId="0" fontId="13" fillId="0" borderId="8" xfId="0" applyFont="1" applyBorder="1" applyAlignment="1">
      <alignment/>
    </xf>
    <xf numFmtId="0" fontId="13" fillId="0" borderId="19" xfId="0" applyFont="1" applyBorder="1" applyAlignment="1">
      <alignment/>
    </xf>
    <xf numFmtId="0" fontId="8" fillId="2" borderId="8" xfId="0" applyFont="1" applyFill="1" applyBorder="1" applyAlignment="1">
      <alignment/>
    </xf>
    <xf numFmtId="0" fontId="8" fillId="2" borderId="19" xfId="0" applyFont="1" applyFill="1" applyBorder="1" applyAlignment="1">
      <alignment/>
    </xf>
    <xf numFmtId="0" fontId="0" fillId="0" borderId="13" xfId="0" applyBorder="1" applyAlignment="1">
      <alignment horizontal="center" vertical="center"/>
    </xf>
    <xf numFmtId="0" fontId="9" fillId="0" borderId="0" xfId="0" applyFont="1" applyAlignment="1">
      <alignment horizontal="center"/>
    </xf>
    <xf numFmtId="0" fontId="0" fillId="0" borderId="16" xfId="0" applyBorder="1" applyAlignment="1">
      <alignment vertical="center"/>
    </xf>
    <xf numFmtId="0" fontId="18" fillId="0" borderId="0" xfId="0" applyFont="1" applyAlignment="1">
      <alignment horizontal="justify"/>
    </xf>
    <xf numFmtId="0" fontId="0" fillId="0" borderId="0" xfId="0" applyFont="1" applyAlignment="1">
      <alignment/>
    </xf>
    <xf numFmtId="0" fontId="17" fillId="0" borderId="0" xfId="0" applyFont="1" applyAlignment="1">
      <alignment horizontal="left"/>
    </xf>
    <xf numFmtId="0" fontId="0" fillId="0" borderId="0" xfId="0" applyFont="1" applyAlignment="1">
      <alignment vertical="center"/>
    </xf>
    <xf numFmtId="0" fontId="0" fillId="0" borderId="0" xfId="0" applyFont="1" applyAlignment="1">
      <alignment vertical="center" wrapText="1"/>
    </xf>
    <xf numFmtId="0" fontId="0" fillId="0" borderId="8" xfId="0" applyFont="1" applyBorder="1" applyAlignment="1">
      <alignment/>
    </xf>
    <xf numFmtId="0" fontId="0" fillId="0" borderId="0" xfId="0" applyFont="1" applyAlignment="1">
      <alignment horizontal="right"/>
    </xf>
    <xf numFmtId="0" fontId="0" fillId="0" borderId="0" xfId="0" applyFont="1" applyAlignment="1">
      <alignment vertical="top"/>
    </xf>
    <xf numFmtId="185" fontId="0" fillId="0" borderId="0" xfId="0" applyNumberFormat="1" applyFont="1" applyAlignment="1">
      <alignment horizontal="left"/>
    </xf>
    <xf numFmtId="0" fontId="8" fillId="0" borderId="0" xfId="0" applyFont="1" applyAlignment="1">
      <alignment/>
    </xf>
    <xf numFmtId="0" fontId="9" fillId="0" borderId="0" xfId="0" applyFont="1" applyAlignment="1">
      <alignment horizontal="right"/>
    </xf>
    <xf numFmtId="0" fontId="8" fillId="0" borderId="18" xfId="0" applyFont="1" applyBorder="1" applyAlignment="1">
      <alignment/>
    </xf>
    <xf numFmtId="0" fontId="8" fillId="0" borderId="0" xfId="0" applyFont="1" applyFill="1" applyBorder="1" applyAlignment="1">
      <alignment/>
    </xf>
    <xf numFmtId="0" fontId="8" fillId="0" borderId="0" xfId="0" applyFont="1" applyAlignment="1">
      <alignment/>
    </xf>
    <xf numFmtId="0" fontId="2" fillId="0" borderId="0" xfId="0" applyFont="1" applyAlignment="1">
      <alignment wrapText="1"/>
    </xf>
    <xf numFmtId="0" fontId="8"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8" fillId="0" borderId="0" xfId="0" applyFont="1" applyAlignment="1">
      <alignment vertical="top"/>
    </xf>
    <xf numFmtId="0" fontId="0" fillId="0" borderId="8" xfId="0" applyBorder="1" applyAlignment="1">
      <alignment vertical="top"/>
    </xf>
    <xf numFmtId="0" fontId="0" fillId="0" borderId="0" xfId="0" applyAlignment="1">
      <alignment vertical="top"/>
    </xf>
    <xf numFmtId="0" fontId="2" fillId="0" borderId="8" xfId="0" applyFont="1" applyBorder="1" applyAlignment="1">
      <alignment vertical="top"/>
    </xf>
    <xf numFmtId="0" fontId="8" fillId="0" borderId="0" xfId="0" applyFont="1" applyAlignment="1">
      <alignment vertical="center"/>
    </xf>
    <xf numFmtId="0" fontId="1" fillId="0" borderId="0" xfId="0" applyFont="1" applyAlignment="1">
      <alignment/>
    </xf>
    <xf numFmtId="0" fontId="0" fillId="0" borderId="7" xfId="0" applyBorder="1" applyAlignment="1">
      <alignment vertical="top"/>
    </xf>
    <xf numFmtId="0" fontId="0" fillId="0" borderId="15" xfId="0" applyBorder="1" applyAlignment="1">
      <alignment vertical="top"/>
    </xf>
    <xf numFmtId="0" fontId="0" fillId="0" borderId="0" xfId="0" applyBorder="1" applyAlignment="1">
      <alignment horizontal="right" vertical="top"/>
    </xf>
    <xf numFmtId="0" fontId="0" fillId="0" borderId="13" xfId="0" applyBorder="1" applyAlignment="1">
      <alignment vertical="top"/>
    </xf>
    <xf numFmtId="0" fontId="14" fillId="0" borderId="0" xfId="0" applyFont="1" applyAlignment="1">
      <alignment vertical="top"/>
    </xf>
    <xf numFmtId="0" fontId="13" fillId="0" borderId="0" xfId="0" applyFont="1" applyAlignment="1">
      <alignment/>
    </xf>
    <xf numFmtId="0" fontId="13" fillId="0" borderId="0" xfId="0" applyFont="1" applyAlignment="1">
      <alignment horizontal="center"/>
    </xf>
    <xf numFmtId="0" fontId="4" fillId="0" borderId="0" xfId="0" applyFont="1" applyAlignment="1">
      <alignment/>
    </xf>
    <xf numFmtId="49" fontId="0" fillId="0" borderId="0" xfId="0" applyNumberFormat="1" applyFont="1" applyAlignment="1">
      <alignment/>
    </xf>
    <xf numFmtId="0" fontId="0" fillId="0" borderId="0" xfId="0" applyFont="1" applyAlignment="1">
      <alignment horizontal="center" vertical="center"/>
    </xf>
    <xf numFmtId="0" fontId="0" fillId="0" borderId="16" xfId="0" applyFont="1" applyBorder="1" applyAlignment="1">
      <alignment horizontal="center"/>
    </xf>
    <xf numFmtId="0" fontId="13" fillId="0" borderId="0" xfId="0" applyFont="1" applyAlignment="1">
      <alignment/>
    </xf>
    <xf numFmtId="0" fontId="13" fillId="0" borderId="0" xfId="0" applyFont="1" applyAlignment="1">
      <alignment horizontal="center"/>
    </xf>
    <xf numFmtId="0" fontId="0" fillId="0" borderId="8" xfId="0" applyFont="1" applyBorder="1" applyAlignment="1">
      <alignment horizontal="center"/>
    </xf>
    <xf numFmtId="0" fontId="0" fillId="0" borderId="13" xfId="0" applyFont="1" applyBorder="1" applyAlignment="1">
      <alignment/>
    </xf>
    <xf numFmtId="0" fontId="0" fillId="0" borderId="19" xfId="0" applyFont="1" applyBorder="1" applyAlignment="1">
      <alignment/>
    </xf>
    <xf numFmtId="0" fontId="0" fillId="0" borderId="15" xfId="0" applyFont="1" applyBorder="1" applyAlignment="1">
      <alignment horizontal="center"/>
    </xf>
    <xf numFmtId="0" fontId="1" fillId="0" borderId="1" xfId="0" applyFont="1" applyBorder="1" applyAlignment="1">
      <alignment horizontal="right"/>
    </xf>
    <xf numFmtId="0" fontId="0" fillId="0" borderId="0" xfId="0" applyFont="1" applyBorder="1" applyAlignment="1">
      <alignment horizontal="right"/>
    </xf>
    <xf numFmtId="0" fontId="0" fillId="0" borderId="8" xfId="0" applyFont="1" applyBorder="1" applyAlignment="1">
      <alignment horizontal="right"/>
    </xf>
    <xf numFmtId="0" fontId="13" fillId="0" borderId="0" xfId="0" applyFont="1" applyAlignment="1">
      <alignment horizontal="right"/>
    </xf>
    <xf numFmtId="0" fontId="13" fillId="0" borderId="0" xfId="0" applyFont="1" applyAlignment="1">
      <alignment horizontal="righ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3" fillId="0" borderId="0" xfId="0" applyFont="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5" fillId="0" borderId="0" xfId="0" applyFont="1" applyAlignment="1">
      <alignment horizontal="righ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14" fontId="8" fillId="0" borderId="0" xfId="0" applyNumberFormat="1" applyFont="1" applyAlignment="1">
      <alignment horizontal="left" vertical="center"/>
    </xf>
    <xf numFmtId="0" fontId="2" fillId="0" borderId="0" xfId="0" applyFont="1" applyBorder="1" applyAlignment="1">
      <alignment vertical="center"/>
    </xf>
    <xf numFmtId="0" fontId="2" fillId="0" borderId="1" xfId="0" applyFont="1" applyBorder="1" applyAlignment="1">
      <alignment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13" xfId="0" applyFont="1" applyBorder="1" applyAlignment="1">
      <alignment vertical="center"/>
    </xf>
    <xf numFmtId="0" fontId="5" fillId="0" borderId="13" xfId="0" applyFont="1" applyBorder="1" applyAlignment="1">
      <alignment horizontal="center" vertical="center" wrapText="1"/>
    </xf>
    <xf numFmtId="0" fontId="9" fillId="0" borderId="0" xfId="0" applyFont="1" applyAlignment="1">
      <alignment horizontal="left" vertical="center"/>
    </xf>
    <xf numFmtId="0" fontId="5" fillId="0" borderId="0" xfId="0" applyFont="1" applyAlignment="1">
      <alignment horizontal="center" vertical="center" wrapText="1"/>
    </xf>
    <xf numFmtId="0" fontId="5" fillId="0" borderId="4"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8" fillId="2" borderId="1" xfId="0" applyFont="1" applyFill="1" applyBorder="1" applyAlignment="1">
      <alignment horizontal="center"/>
    </xf>
    <xf numFmtId="0" fontId="1" fillId="0" borderId="4"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5" fillId="0" borderId="2"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9" fillId="0" borderId="2" xfId="0" applyFont="1" applyBorder="1" applyAlignment="1">
      <alignment horizontal="right" vertical="center" wrapText="1"/>
    </xf>
    <xf numFmtId="0" fontId="1" fillId="0" borderId="4" xfId="0" applyFont="1" applyBorder="1" applyAlignment="1">
      <alignment horizontal="right" vertical="center" wrapText="1"/>
    </xf>
    <xf numFmtId="0" fontId="9" fillId="0" borderId="2" xfId="0" applyFont="1" applyBorder="1" applyAlignment="1">
      <alignment horizontal="center" vertical="center" wrapText="1"/>
    </xf>
    <xf numFmtId="0" fontId="8" fillId="0" borderId="4"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2" xfId="0" applyFont="1" applyBorder="1" applyAlignment="1">
      <alignment horizontal="left" vertical="center" wrapText="1"/>
    </xf>
    <xf numFmtId="0" fontId="0" fillId="0" borderId="4" xfId="0" applyBorder="1" applyAlignment="1">
      <alignment horizontal="left" vertical="center" wrapText="1"/>
    </xf>
    <xf numFmtId="0" fontId="8" fillId="0" borderId="2" xfId="0" applyFont="1" applyBorder="1" applyAlignment="1">
      <alignment horizontal="right" vertical="center" wrapText="1"/>
    </xf>
    <xf numFmtId="0" fontId="0" fillId="0" borderId="4" xfId="0" applyBorder="1" applyAlignment="1">
      <alignment horizontal="righ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1" xfId="0" applyFont="1" applyBorder="1" applyAlignment="1">
      <alignment horizontal="right" vertical="center"/>
    </xf>
    <xf numFmtId="0" fontId="10" fillId="0" borderId="1" xfId="0" applyFont="1" applyBorder="1" applyAlignment="1">
      <alignment horizont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8" fillId="0" borderId="2" xfId="0" applyFont="1" applyBorder="1" applyAlignment="1">
      <alignment horizont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righ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8" fillId="2" borderId="0"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0" xfId="0" applyFont="1" applyFill="1" applyBorder="1" applyAlignment="1">
      <alignment horizontal="left"/>
    </xf>
    <xf numFmtId="0" fontId="8" fillId="2" borderId="11" xfId="0" applyFont="1" applyFill="1" applyBorder="1" applyAlignment="1">
      <alignment horizontal="left" vertical="center" wrapText="1"/>
    </xf>
    <xf numFmtId="185" fontId="8" fillId="2" borderId="0"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3" xfId="0" applyFont="1" applyBorder="1" applyAlignment="1">
      <alignment horizontal="right"/>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4" xfId="0" applyFont="1" applyBorder="1" applyAlignment="1">
      <alignment horizontal="left" vertical="center" wrapText="1"/>
    </xf>
    <xf numFmtId="186" fontId="8" fillId="0" borderId="2" xfId="0" applyNumberFormat="1" applyFont="1" applyBorder="1" applyAlignment="1">
      <alignment vertical="center" wrapText="1"/>
    </xf>
    <xf numFmtId="186" fontId="0" fillId="0" borderId="4" xfId="0" applyNumberFormat="1" applyBorder="1" applyAlignment="1">
      <alignment vertical="center" wrapText="1"/>
    </xf>
    <xf numFmtId="0" fontId="9" fillId="0" borderId="1" xfId="0" applyFont="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left" vertical="center"/>
    </xf>
    <xf numFmtId="0" fontId="2" fillId="0" borderId="6"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NumberFormat="1" applyFont="1" applyBorder="1" applyAlignment="1">
      <alignment horizontal="center" vertical="center"/>
    </xf>
    <xf numFmtId="0" fontId="8" fillId="0" borderId="0" xfId="0" applyFont="1" applyAlignment="1">
      <alignment horizontal="right" vertical="center"/>
    </xf>
    <xf numFmtId="0" fontId="8" fillId="0" borderId="13" xfId="0" applyFont="1" applyBorder="1" applyAlignment="1">
      <alignment horizontal="right"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6" xfId="0" applyFont="1" applyBorder="1" applyAlignment="1">
      <alignment horizontal="left" vertical="center"/>
    </xf>
    <xf numFmtId="0" fontId="2" fillId="0" borderId="9" xfId="0" applyFont="1" applyBorder="1" applyAlignment="1">
      <alignment horizontal="left" vertical="center"/>
    </xf>
    <xf numFmtId="14" fontId="1" fillId="0" borderId="2"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right" vertical="center" wrapText="1"/>
    </xf>
    <xf numFmtId="0" fontId="4" fillId="0" borderId="8" xfId="0" applyFont="1" applyBorder="1" applyAlignment="1">
      <alignment horizontal="right"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8"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5" fillId="0" borderId="18" xfId="0" applyFont="1" applyBorder="1" applyAlignment="1">
      <alignment horizontal="center"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8" fillId="0" borderId="1" xfId="0" applyFont="1" applyBorder="1" applyAlignment="1">
      <alignment horizontal="left" vertical="center" indent="1"/>
    </xf>
    <xf numFmtId="0" fontId="0" fillId="0" borderId="1" xfId="0" applyBorder="1" applyAlignment="1">
      <alignment horizontal="left" vertical="center" indent="1"/>
    </xf>
    <xf numFmtId="186" fontId="9" fillId="0" borderId="8" xfId="0" applyNumberFormat="1" applyFont="1" applyBorder="1" applyAlignment="1">
      <alignment horizontal="left" vertical="center" wrapText="1"/>
    </xf>
    <xf numFmtId="186" fontId="9" fillId="0" borderId="19" xfId="0" applyNumberFormat="1" applyFont="1" applyBorder="1"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left"/>
    </xf>
    <xf numFmtId="0" fontId="4" fillId="0" borderId="18" xfId="0" applyFont="1" applyBorder="1" applyAlignment="1">
      <alignment horizontal="center"/>
    </xf>
    <xf numFmtId="0" fontId="0" fillId="0" borderId="17" xfId="0" applyBorder="1" applyAlignment="1">
      <alignment horizontal="center"/>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right" vertical="center" wrapText="1"/>
    </xf>
    <xf numFmtId="0" fontId="9" fillId="0" borderId="8" xfId="0" applyFont="1" applyBorder="1" applyAlignment="1">
      <alignment horizontal="right" vertical="center" wrapText="1"/>
    </xf>
    <xf numFmtId="0" fontId="4" fillId="0" borderId="18"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17" xfId="0" applyFont="1" applyBorder="1" applyAlignment="1">
      <alignment horizontal="center" vertical="center" textRotation="90"/>
    </xf>
    <xf numFmtId="0" fontId="3" fillId="0" borderId="18" xfId="0" applyFont="1" applyBorder="1" applyAlignment="1">
      <alignment horizontal="center" vertical="center" textRotation="90" readingOrder="2"/>
    </xf>
    <xf numFmtId="0" fontId="3" fillId="0" borderId="7" xfId="0" applyFont="1" applyBorder="1" applyAlignment="1">
      <alignment horizontal="center" vertical="center" textRotation="90" readingOrder="2"/>
    </xf>
    <xf numFmtId="0" fontId="3" fillId="0" borderId="17" xfId="0" applyFont="1" applyBorder="1" applyAlignment="1">
      <alignment horizontal="center" vertical="center" textRotation="90" readingOrder="2"/>
    </xf>
    <xf numFmtId="0" fontId="1" fillId="0" borderId="18" xfId="0" applyFont="1" applyBorder="1" applyAlignment="1">
      <alignment horizontal="center" vertical="center" textRotation="90" readingOrder="2"/>
    </xf>
    <xf numFmtId="0" fontId="1" fillId="0" borderId="7" xfId="0" applyFont="1" applyBorder="1" applyAlignment="1">
      <alignment horizontal="center" vertical="center" textRotation="90" readingOrder="2"/>
    </xf>
    <xf numFmtId="0" fontId="1" fillId="0" borderId="17" xfId="0" applyFont="1" applyBorder="1" applyAlignment="1">
      <alignment horizontal="center" vertical="center" textRotation="90" readingOrder="2"/>
    </xf>
    <xf numFmtId="0" fontId="4" fillId="0" borderId="0" xfId="0" applyFont="1" applyAlignment="1">
      <alignment horizontal="center"/>
    </xf>
    <xf numFmtId="0" fontId="1" fillId="0" borderId="8" xfId="0" applyFont="1" applyBorder="1" applyAlignment="1">
      <alignment horizontal="left"/>
    </xf>
    <xf numFmtId="0" fontId="0" fillId="0" borderId="8" xfId="0" applyBorder="1" applyAlignment="1">
      <alignment horizontal="right"/>
    </xf>
    <xf numFmtId="0" fontId="17" fillId="0" borderId="0" xfId="0" applyFont="1" applyAlignment="1">
      <alignment horizontal="left" wrapText="1" indent="2"/>
    </xf>
    <xf numFmtId="0" fontId="0" fillId="0" borderId="0" xfId="0" applyFont="1" applyAlignment="1">
      <alignment horizontal="center"/>
    </xf>
    <xf numFmtId="0" fontId="0" fillId="0" borderId="0" xfId="0" applyFont="1" applyAlignment="1">
      <alignment horizontal="left" vertical="top"/>
    </xf>
    <xf numFmtId="0" fontId="0" fillId="0" borderId="0" xfId="0" applyFont="1" applyAlignment="1">
      <alignment vertical="center" wrapText="1"/>
    </xf>
    <xf numFmtId="0" fontId="0" fillId="0" borderId="0" xfId="0" applyFont="1" applyAlignment="1">
      <alignment horizontal="right"/>
    </xf>
    <xf numFmtId="0" fontId="20" fillId="0" borderId="11" xfId="0" applyFont="1" applyBorder="1" applyAlignment="1">
      <alignment horizontal="center" vertical="top"/>
    </xf>
    <xf numFmtId="0" fontId="0" fillId="0" borderId="0" xfId="0" applyFont="1" applyAlignment="1">
      <alignment/>
    </xf>
    <xf numFmtId="49" fontId="1" fillId="0" borderId="8" xfId="0" applyNumberFormat="1" applyFont="1" applyBorder="1" applyAlignment="1">
      <alignment horizontal="left"/>
    </xf>
    <xf numFmtId="0" fontId="0" fillId="0" borderId="1" xfId="0" applyBorder="1" applyAlignment="1">
      <alignment horizontal="center"/>
    </xf>
    <xf numFmtId="0" fontId="9" fillId="0" borderId="18" xfId="0" applyFont="1" applyBorder="1" applyAlignment="1">
      <alignment horizontal="center" vertical="center" textRotation="90" readingOrder="2"/>
    </xf>
    <xf numFmtId="0" fontId="9" fillId="0" borderId="7" xfId="0" applyFont="1" applyBorder="1" applyAlignment="1">
      <alignment horizontal="center" vertical="center" textRotation="90" readingOrder="2"/>
    </xf>
    <xf numFmtId="0" fontId="9" fillId="0" borderId="17" xfId="0" applyFont="1" applyBorder="1" applyAlignment="1">
      <alignment horizontal="center" vertical="center" textRotation="90" readingOrder="2"/>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7"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textRotation="90" readingOrder="2"/>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21" fillId="0" borderId="11" xfId="0" applyFont="1" applyBorder="1" applyAlignment="1">
      <alignment horizontal="center"/>
    </xf>
    <xf numFmtId="0" fontId="0" fillId="0" borderId="1" xfId="0" applyFont="1" applyBorder="1" applyAlignment="1">
      <alignment horizontal="center" vertical="center"/>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8"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xf>
    <xf numFmtId="0" fontId="0" fillId="0" borderId="8" xfId="0" applyBorder="1" applyAlignment="1">
      <alignment horizontal="left"/>
    </xf>
    <xf numFmtId="0" fontId="0" fillId="0" borderId="8" xfId="0" applyBorder="1" applyAlignment="1">
      <alignment horizontal="center"/>
    </xf>
    <xf numFmtId="0" fontId="0" fillId="0" borderId="19" xfId="0" applyBorder="1" applyAlignment="1">
      <alignment horizont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indent="1"/>
    </xf>
    <xf numFmtId="0" fontId="0" fillId="0" borderId="11" xfId="0" applyBorder="1" applyAlignment="1">
      <alignment horizontal="left" vertical="center" indent="1"/>
    </xf>
    <xf numFmtId="0" fontId="0" fillId="0" borderId="0" xfId="0" applyBorder="1" applyAlignment="1">
      <alignment horizontal="left" vertical="center" wrapText="1" indent="1"/>
    </xf>
    <xf numFmtId="0" fontId="0" fillId="0" borderId="0" xfId="0" applyBorder="1" applyAlignment="1">
      <alignment horizontal="left" vertical="center" indent="1"/>
    </xf>
    <xf numFmtId="0" fontId="0" fillId="0" borderId="11" xfId="0" applyBorder="1"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6" xfId="0" applyBorder="1" applyAlignment="1">
      <alignment horizontal="left"/>
    </xf>
    <xf numFmtId="0" fontId="0" fillId="0" borderId="16" xfId="0" applyBorder="1" applyAlignment="1">
      <alignment horizontal="right" vertical="center"/>
    </xf>
    <xf numFmtId="0" fontId="0" fillId="0" borderId="8" xfId="0" applyBorder="1" applyAlignment="1">
      <alignment horizontal="right" vertical="center"/>
    </xf>
    <xf numFmtId="49" fontId="0" fillId="0" borderId="8" xfId="0" applyNumberFormat="1" applyBorder="1" applyAlignment="1">
      <alignment horizontal="left" vertical="center"/>
    </xf>
    <xf numFmtId="49" fontId="0" fillId="0" borderId="19" xfId="0" applyNumberForma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19" xfId="0" applyBorder="1" applyAlignment="1">
      <alignment horizontal="center" vertical="center" wrapText="1"/>
    </xf>
    <xf numFmtId="0" fontId="1" fillId="0" borderId="14" xfId="0" applyFont="1" applyBorder="1" applyAlignment="1">
      <alignment horizontal="right" vertical="center"/>
    </xf>
    <xf numFmtId="0" fontId="1" fillId="0" borderId="11" xfId="0" applyFont="1" applyBorder="1" applyAlignment="1">
      <alignment horizontal="right" vertical="center"/>
    </xf>
    <xf numFmtId="0" fontId="0" fillId="0" borderId="0" xfId="0" applyBorder="1" applyAlignment="1">
      <alignment horizontal="center" vertical="top"/>
    </xf>
    <xf numFmtId="0" fontId="0" fillId="0" borderId="13"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left" vertical="center"/>
    </xf>
    <xf numFmtId="0" fontId="0" fillId="0" borderId="8" xfId="0" applyBorder="1" applyAlignment="1">
      <alignment horizontal="left" vertical="center" wrapText="1" indent="1"/>
    </xf>
    <xf numFmtId="0" fontId="0" fillId="0" borderId="8" xfId="0" applyBorder="1" applyAlignment="1">
      <alignment horizontal="left" vertical="center" indent="1"/>
    </xf>
    <xf numFmtId="0" fontId="0" fillId="0" borderId="8" xfId="0" applyBorder="1" applyAlignment="1">
      <alignment horizontal="center" vertical="center"/>
    </xf>
    <xf numFmtId="0" fontId="2" fillId="0" borderId="8" xfId="0" applyFont="1" applyBorder="1" applyAlignment="1">
      <alignment horizontal="center" vertical="center"/>
    </xf>
    <xf numFmtId="185" fontId="0" fillId="0" borderId="0" xfId="0" applyNumberFormat="1" applyBorder="1" applyAlignment="1">
      <alignment horizontal="left"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14" fontId="9" fillId="0" borderId="2" xfId="0" applyNumberFormat="1" applyFont="1" applyBorder="1" applyAlignment="1">
      <alignment horizontal="center"/>
    </xf>
    <xf numFmtId="14" fontId="9" fillId="0" borderId="4" xfId="0" applyNumberFormat="1"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8" fillId="0" borderId="8" xfId="0" applyFont="1" applyBorder="1" applyAlignment="1">
      <alignment horizontal="left"/>
    </xf>
    <xf numFmtId="0" fontId="8" fillId="0" borderId="2" xfId="0" applyFont="1" applyBorder="1" applyAlignment="1">
      <alignment horizontal="left" indent="1"/>
    </xf>
    <xf numFmtId="0" fontId="8" fillId="0" borderId="3" xfId="0" applyFont="1" applyBorder="1" applyAlignment="1">
      <alignment horizontal="left" indent="1"/>
    </xf>
    <xf numFmtId="0" fontId="8" fillId="0" borderId="4" xfId="0" applyFont="1" applyBorder="1" applyAlignment="1">
      <alignment horizontal="left" indent="1"/>
    </xf>
    <xf numFmtId="0" fontId="8" fillId="0" borderId="1" xfId="0" applyFont="1" applyBorder="1" applyAlignment="1">
      <alignment horizontal="left" indent="1"/>
    </xf>
    <xf numFmtId="0" fontId="8" fillId="0" borderId="1" xfId="0" applyFont="1" applyBorder="1" applyAlignment="1">
      <alignment horizontal="right"/>
    </xf>
    <xf numFmtId="0" fontId="9" fillId="0" borderId="2"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9" fillId="0" borderId="2" xfId="0" applyFont="1" applyBorder="1" applyAlignment="1">
      <alignment horizontal="right" indent="1"/>
    </xf>
    <xf numFmtId="0" fontId="9" fillId="0" borderId="3" xfId="0" applyFont="1" applyBorder="1" applyAlignment="1">
      <alignment horizontal="right" indent="1"/>
    </xf>
    <xf numFmtId="0" fontId="9" fillId="0" borderId="4" xfId="0" applyFont="1" applyBorder="1" applyAlignment="1">
      <alignment horizontal="right" indent="1"/>
    </xf>
    <xf numFmtId="0" fontId="9" fillId="0" borderId="1" xfId="0" applyFont="1" applyBorder="1" applyAlignment="1">
      <alignment horizontal="right"/>
    </xf>
    <xf numFmtId="0" fontId="9" fillId="0" borderId="11" xfId="0" applyFont="1" applyBorder="1" applyAlignment="1">
      <alignment horizontal="right"/>
    </xf>
    <xf numFmtId="0" fontId="8" fillId="0" borderId="0" xfId="0" applyFont="1" applyAlignment="1">
      <alignment horizontal="left"/>
    </xf>
    <xf numFmtId="0" fontId="8" fillId="0" borderId="0" xfId="0" applyFont="1" applyAlignment="1">
      <alignment horizontal="right"/>
    </xf>
    <xf numFmtId="0" fontId="9" fillId="0" borderId="11" xfId="0" applyFont="1" applyBorder="1" applyAlignment="1">
      <alignment horizontal="center"/>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left" vertical="top"/>
    </xf>
    <xf numFmtId="185" fontId="8" fillId="0" borderId="0" xfId="0" applyNumberFormat="1" applyFont="1" applyAlignment="1">
      <alignment horizontal="center" vertical="top"/>
    </xf>
    <xf numFmtId="0" fontId="8" fillId="0" borderId="0" xfId="0" applyFont="1" applyAlignment="1">
      <alignment horizontal="center" vertical="top"/>
    </xf>
    <xf numFmtId="0" fontId="0" fillId="0" borderId="0" xfId="0" applyAlignment="1">
      <alignment horizontal="left" wrapText="1"/>
    </xf>
    <xf numFmtId="185" fontId="8" fillId="0" borderId="0" xfId="0" applyNumberFormat="1" applyFont="1" applyAlignment="1">
      <alignment horizontal="center"/>
    </xf>
    <xf numFmtId="0" fontId="8"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right"/>
    </xf>
    <xf numFmtId="0" fontId="8" fillId="0" borderId="0" xfId="0" applyFont="1" applyBorder="1" applyAlignment="1">
      <alignment horizontal="left"/>
    </xf>
    <xf numFmtId="185" fontId="8" fillId="0" borderId="0" xfId="0" applyNumberFormat="1" applyFont="1" applyBorder="1" applyAlignment="1">
      <alignment horizontal="center"/>
    </xf>
    <xf numFmtId="185" fontId="0" fillId="0" borderId="0" xfId="0" applyNumberFormat="1" applyBorder="1" applyAlignment="1">
      <alignment horizontal="left"/>
    </xf>
    <xf numFmtId="0" fontId="0" fillId="0" borderId="0" xfId="0" applyAlignment="1">
      <alignment horizontal="right"/>
    </xf>
    <xf numFmtId="0" fontId="8"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6"/>
  <sheetViews>
    <sheetView zoomScaleSheetLayoutView="100" workbookViewId="0" topLeftCell="A1">
      <pane xSplit="2" ySplit="1" topLeftCell="C2" activePane="bottomRight" state="frozen"/>
      <selection pane="topLeft" activeCell="A1" sqref="A1"/>
      <selection pane="topRight" activeCell="C1" sqref="C1"/>
      <selection pane="bottomLeft" activeCell="A2" sqref="A2"/>
      <selection pane="bottomRight" activeCell="D20" sqref="D20"/>
    </sheetView>
  </sheetViews>
  <sheetFormatPr defaultColWidth="9.140625" defaultRowHeight="12.75"/>
  <cols>
    <col min="1" max="1" width="3.7109375" style="15" bestFit="1" customWidth="1"/>
    <col min="2" max="2" width="22.421875" style="16" customWidth="1"/>
    <col min="3" max="3" width="17.28125" style="15" customWidth="1"/>
    <col min="4" max="4" width="7.00390625" style="16" customWidth="1"/>
    <col min="5" max="5" width="6.28125" style="16" customWidth="1"/>
    <col min="6" max="6" width="5.00390625" style="16" bestFit="1" customWidth="1"/>
    <col min="7" max="7" width="4.421875" style="16" bestFit="1" customWidth="1"/>
    <col min="8" max="9" width="6.00390625" style="16" customWidth="1"/>
    <col min="10" max="10" width="5.8515625" style="16" customWidth="1"/>
    <col min="11" max="11" width="7.00390625" style="16" bestFit="1" customWidth="1"/>
    <col min="12" max="12" width="6.57421875" style="16" customWidth="1"/>
    <col min="13" max="13" width="6.00390625" style="16" customWidth="1"/>
    <col min="14" max="14" width="7.00390625" style="16" customWidth="1"/>
    <col min="15" max="15" width="6.57421875" style="16" customWidth="1"/>
    <col min="16" max="19" width="5.00390625" style="16" bestFit="1" customWidth="1"/>
    <col min="20" max="20" width="4.00390625" style="16" bestFit="1" customWidth="1"/>
    <col min="21" max="21" width="5.421875" style="16" bestFit="1" customWidth="1"/>
    <col min="22" max="22" width="7.57421875" style="16" customWidth="1"/>
    <col min="23" max="26" width="4.57421875" style="16" bestFit="1" customWidth="1"/>
    <col min="27" max="27" width="6.28125" style="16" customWidth="1"/>
    <col min="28" max="28" width="7.00390625" style="17" customWidth="1"/>
    <col min="29" max="30" width="18.421875" style="47" customWidth="1"/>
    <col min="31" max="31" width="10.421875" style="47" bestFit="1" customWidth="1"/>
    <col min="32" max="33" width="10.28125" style="47" customWidth="1"/>
    <col min="34" max="34" width="5.57421875" style="15" customWidth="1"/>
    <col min="35" max="35" width="19.421875" style="15" customWidth="1"/>
    <col min="36" max="16384" width="9.140625" style="16" customWidth="1"/>
  </cols>
  <sheetData>
    <row r="1" spans="1:35" s="18" customFormat="1" ht="18" customHeight="1">
      <c r="A1" s="304" t="s">
        <v>234</v>
      </c>
      <c r="B1" s="304"/>
      <c r="C1" s="100" t="s">
        <v>484</v>
      </c>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75"/>
    </row>
    <row r="2" spans="1:34" s="22" customFormat="1" ht="15" customHeight="1">
      <c r="A2" s="299" t="s">
        <v>174</v>
      </c>
      <c r="B2" s="299" t="s">
        <v>237</v>
      </c>
      <c r="C2" s="299" t="s">
        <v>232</v>
      </c>
      <c r="D2" s="299" t="s">
        <v>176</v>
      </c>
      <c r="E2" s="299" t="s">
        <v>125</v>
      </c>
      <c r="F2" s="299" t="s">
        <v>128</v>
      </c>
      <c r="G2" s="299" t="s">
        <v>102</v>
      </c>
      <c r="H2" s="299" t="s">
        <v>177</v>
      </c>
      <c r="I2" s="299"/>
      <c r="J2" s="299"/>
      <c r="K2" s="299" t="s">
        <v>178</v>
      </c>
      <c r="L2" s="301" t="s">
        <v>474</v>
      </c>
      <c r="M2" s="302"/>
      <c r="N2" s="302"/>
      <c r="O2" s="302"/>
      <c r="P2" s="302"/>
      <c r="Q2" s="302"/>
      <c r="R2" s="302"/>
      <c r="S2" s="302"/>
      <c r="T2" s="302"/>
      <c r="U2" s="302"/>
      <c r="V2" s="302"/>
      <c r="W2" s="302"/>
      <c r="X2" s="302"/>
      <c r="Y2" s="302"/>
      <c r="Z2" s="303"/>
      <c r="AA2" s="299" t="s">
        <v>187</v>
      </c>
      <c r="AB2" s="299" t="s">
        <v>188</v>
      </c>
      <c r="AC2" s="5"/>
      <c r="AD2" s="5"/>
      <c r="AE2" s="5"/>
      <c r="AF2" s="5"/>
      <c r="AG2" s="5"/>
      <c r="AH2" s="48"/>
    </row>
    <row r="3" spans="1:35" s="23" customFormat="1" ht="48">
      <c r="A3" s="299"/>
      <c r="B3" s="299"/>
      <c r="C3" s="299"/>
      <c r="D3" s="299"/>
      <c r="E3" s="299"/>
      <c r="F3" s="299"/>
      <c r="G3" s="299"/>
      <c r="H3" s="21" t="s">
        <v>180</v>
      </c>
      <c r="I3" s="21" t="s">
        <v>181</v>
      </c>
      <c r="J3" s="21" t="s">
        <v>183</v>
      </c>
      <c r="K3" s="299" t="s">
        <v>178</v>
      </c>
      <c r="L3" s="21" t="s">
        <v>182</v>
      </c>
      <c r="M3" s="21" t="s">
        <v>85</v>
      </c>
      <c r="N3" s="21" t="s">
        <v>184</v>
      </c>
      <c r="O3" s="21" t="s">
        <v>185</v>
      </c>
      <c r="P3" s="21" t="s">
        <v>270</v>
      </c>
      <c r="Q3" s="21" t="s">
        <v>271</v>
      </c>
      <c r="R3" s="21" t="s">
        <v>93</v>
      </c>
      <c r="S3" s="21" t="s">
        <v>121</v>
      </c>
      <c r="T3" s="21" t="s">
        <v>111</v>
      </c>
      <c r="U3" s="21" t="s">
        <v>186</v>
      </c>
      <c r="V3" s="21" t="s">
        <v>197</v>
      </c>
      <c r="W3" s="21" t="s">
        <v>106</v>
      </c>
      <c r="X3" s="119" t="s">
        <v>109</v>
      </c>
      <c r="Y3" s="119" t="s">
        <v>250</v>
      </c>
      <c r="Z3" s="119" t="s">
        <v>250</v>
      </c>
      <c r="AA3" s="300"/>
      <c r="AB3" s="300"/>
      <c r="AC3" s="49" t="s">
        <v>273</v>
      </c>
      <c r="AD3" s="49" t="s">
        <v>274</v>
      </c>
      <c r="AE3" s="49" t="s">
        <v>230</v>
      </c>
      <c r="AF3" s="49" t="s">
        <v>231</v>
      </c>
      <c r="AG3" s="49" t="s">
        <v>266</v>
      </c>
      <c r="AH3" s="49" t="s">
        <v>233</v>
      </c>
      <c r="AI3" s="49" t="s">
        <v>473</v>
      </c>
    </row>
    <row r="4" spans="1:35" s="53" customFormat="1" ht="19.5" customHeight="1">
      <c r="A4" s="67">
        <v>1</v>
      </c>
      <c r="B4" s="134" t="s">
        <v>66</v>
      </c>
      <c r="C4" s="135" t="s">
        <v>476</v>
      </c>
      <c r="D4" s="134">
        <v>11070</v>
      </c>
      <c r="E4" s="52">
        <f>ROUND(C36/100*D4,0)</f>
        <v>7085</v>
      </c>
      <c r="F4" s="134">
        <v>150</v>
      </c>
      <c r="G4" s="134">
        <v>0</v>
      </c>
      <c r="H4" s="136">
        <v>0</v>
      </c>
      <c r="I4" s="136">
        <v>0</v>
      </c>
      <c r="J4" s="136">
        <v>0</v>
      </c>
      <c r="K4" s="69">
        <f>SUM(D4:J4)</f>
        <v>18305</v>
      </c>
      <c r="L4" s="136">
        <v>0</v>
      </c>
      <c r="M4" s="136">
        <v>0</v>
      </c>
      <c r="N4" s="136">
        <v>3000</v>
      </c>
      <c r="O4" s="136">
        <v>0</v>
      </c>
      <c r="P4" s="136">
        <v>10</v>
      </c>
      <c r="Q4" s="136">
        <v>0</v>
      </c>
      <c r="R4" s="136">
        <v>100</v>
      </c>
      <c r="S4" s="136">
        <v>0</v>
      </c>
      <c r="T4" s="136"/>
      <c r="U4" s="136">
        <v>0</v>
      </c>
      <c r="V4" s="136">
        <v>0</v>
      </c>
      <c r="W4" s="136">
        <v>0</v>
      </c>
      <c r="X4" s="136">
        <v>0</v>
      </c>
      <c r="Y4" s="136">
        <v>0</v>
      </c>
      <c r="Z4" s="136">
        <v>0</v>
      </c>
      <c r="AA4" s="68">
        <f>SUM(L4:Z4)</f>
        <v>3110</v>
      </c>
      <c r="AB4" s="69">
        <f>K4-AA4</f>
        <v>15195</v>
      </c>
      <c r="AC4" s="137"/>
      <c r="AD4" s="137"/>
      <c r="AE4" s="137">
        <v>3021546</v>
      </c>
      <c r="AF4" s="137" t="s">
        <v>306</v>
      </c>
      <c r="AG4" s="137"/>
      <c r="AH4" s="138"/>
      <c r="AI4" s="67"/>
    </row>
    <row r="5" spans="1:35" s="53" customFormat="1" ht="19.5" customHeight="1">
      <c r="A5" s="67">
        <v>2</v>
      </c>
      <c r="B5" s="134" t="s">
        <v>66</v>
      </c>
      <c r="C5" s="135" t="s">
        <v>476</v>
      </c>
      <c r="D5" s="134">
        <v>11910</v>
      </c>
      <c r="E5" s="52">
        <f>ROUND(C36/100*D5,0)</f>
        <v>7622</v>
      </c>
      <c r="F5" s="134">
        <v>150</v>
      </c>
      <c r="G5" s="134">
        <v>70</v>
      </c>
      <c r="H5" s="136">
        <v>0</v>
      </c>
      <c r="I5" s="136">
        <v>0</v>
      </c>
      <c r="J5" s="136">
        <v>0</v>
      </c>
      <c r="K5" s="69">
        <f>SUM(D5:J5)</f>
        <v>19752</v>
      </c>
      <c r="L5" s="136">
        <v>0</v>
      </c>
      <c r="M5" s="136">
        <v>0</v>
      </c>
      <c r="N5" s="136">
        <v>3000</v>
      </c>
      <c r="O5" s="136">
        <v>0</v>
      </c>
      <c r="P5" s="136">
        <v>0</v>
      </c>
      <c r="Q5" s="136">
        <v>0</v>
      </c>
      <c r="R5" s="136">
        <v>150</v>
      </c>
      <c r="S5" s="136">
        <v>0</v>
      </c>
      <c r="T5" s="136">
        <v>68</v>
      </c>
      <c r="U5" s="136">
        <v>0</v>
      </c>
      <c r="V5" s="136">
        <v>0</v>
      </c>
      <c r="W5" s="136">
        <v>0</v>
      </c>
      <c r="X5" s="136">
        <v>0</v>
      </c>
      <c r="Y5" s="136">
        <v>0</v>
      </c>
      <c r="Z5" s="136">
        <v>0</v>
      </c>
      <c r="AA5" s="68">
        <f aca="true" t="shared" si="0" ref="AA5:AA27">SUM(L5:Z5)</f>
        <v>3218</v>
      </c>
      <c r="AB5" s="69">
        <f>K5-AA5</f>
        <v>16534</v>
      </c>
      <c r="AC5" s="137"/>
      <c r="AD5" s="137"/>
      <c r="AE5" s="137" t="s">
        <v>242</v>
      </c>
      <c r="AF5" s="137" t="s">
        <v>243</v>
      </c>
      <c r="AG5" s="137"/>
      <c r="AH5" s="138"/>
      <c r="AI5" s="67">
        <v>785392</v>
      </c>
    </row>
    <row r="6" spans="1:35" s="53" customFormat="1" ht="19.5" customHeight="1">
      <c r="A6" s="67">
        <v>3</v>
      </c>
      <c r="B6" s="134" t="s">
        <v>66</v>
      </c>
      <c r="C6" s="135" t="s">
        <v>476</v>
      </c>
      <c r="D6" s="134">
        <v>8590</v>
      </c>
      <c r="E6" s="52">
        <f>ROUND(C36/100*D6,0)</f>
        <v>5498</v>
      </c>
      <c r="F6" s="134">
        <v>150</v>
      </c>
      <c r="G6" s="134">
        <v>0</v>
      </c>
      <c r="H6" s="136">
        <v>0</v>
      </c>
      <c r="I6" s="136">
        <v>0</v>
      </c>
      <c r="J6" s="136">
        <v>0</v>
      </c>
      <c r="K6" s="69">
        <f aca="true" t="shared" si="1" ref="K6:K27">SUM(D6:J6)</f>
        <v>14238</v>
      </c>
      <c r="L6" s="136">
        <v>0</v>
      </c>
      <c r="M6" s="136">
        <v>0</v>
      </c>
      <c r="N6" s="136">
        <v>1500</v>
      </c>
      <c r="O6" s="136">
        <v>0</v>
      </c>
      <c r="P6" s="136">
        <v>0</v>
      </c>
      <c r="Q6" s="136">
        <v>0</v>
      </c>
      <c r="R6" s="136">
        <v>20</v>
      </c>
      <c r="S6" s="136">
        <v>0</v>
      </c>
      <c r="T6" s="136">
        <v>0</v>
      </c>
      <c r="U6" s="136">
        <v>0</v>
      </c>
      <c r="V6" s="136">
        <v>0</v>
      </c>
      <c r="W6" s="136">
        <v>0</v>
      </c>
      <c r="X6" s="136">
        <v>0</v>
      </c>
      <c r="Y6" s="136">
        <v>0</v>
      </c>
      <c r="Z6" s="136">
        <v>0</v>
      </c>
      <c r="AA6" s="68">
        <f t="shared" si="0"/>
        <v>1520</v>
      </c>
      <c r="AB6" s="69">
        <f aca="true" t="shared" si="2" ref="AB6:AB27">K6-AA6</f>
        <v>12718</v>
      </c>
      <c r="AC6" s="137"/>
      <c r="AD6" s="137"/>
      <c r="AE6" s="137" t="s">
        <v>250</v>
      </c>
      <c r="AF6" s="137" t="s">
        <v>256</v>
      </c>
      <c r="AG6" s="137"/>
      <c r="AH6" s="138"/>
      <c r="AI6" s="67"/>
    </row>
    <row r="7" spans="1:35" s="53" customFormat="1" ht="19.5" customHeight="1">
      <c r="A7" s="67">
        <v>4</v>
      </c>
      <c r="B7" s="134" t="s">
        <v>66</v>
      </c>
      <c r="C7" s="135" t="s">
        <v>476</v>
      </c>
      <c r="D7" s="134">
        <v>8790</v>
      </c>
      <c r="E7" s="52">
        <f>ROUND(C36/100*D7,0)</f>
        <v>5626</v>
      </c>
      <c r="F7" s="134">
        <v>150</v>
      </c>
      <c r="G7" s="134">
        <v>0</v>
      </c>
      <c r="H7" s="136">
        <v>0</v>
      </c>
      <c r="I7" s="136">
        <v>0</v>
      </c>
      <c r="J7" s="136">
        <v>0</v>
      </c>
      <c r="K7" s="69">
        <f t="shared" si="1"/>
        <v>14566</v>
      </c>
      <c r="L7" s="136">
        <v>0</v>
      </c>
      <c r="M7" s="136">
        <v>0</v>
      </c>
      <c r="N7" s="136">
        <v>1000</v>
      </c>
      <c r="O7" s="136">
        <v>2800</v>
      </c>
      <c r="P7" s="136">
        <v>250</v>
      </c>
      <c r="Q7" s="136">
        <v>0</v>
      </c>
      <c r="R7" s="136">
        <v>150</v>
      </c>
      <c r="S7" s="136">
        <v>0</v>
      </c>
      <c r="T7" s="136">
        <v>0</v>
      </c>
      <c r="U7" s="136">
        <v>0</v>
      </c>
      <c r="V7" s="136">
        <v>0</v>
      </c>
      <c r="W7" s="136">
        <v>0</v>
      </c>
      <c r="X7" s="136">
        <v>0</v>
      </c>
      <c r="Y7" s="136">
        <v>0</v>
      </c>
      <c r="Z7" s="136">
        <v>0</v>
      </c>
      <c r="AA7" s="68">
        <f t="shared" si="0"/>
        <v>4200</v>
      </c>
      <c r="AB7" s="69">
        <f t="shared" si="2"/>
        <v>10366</v>
      </c>
      <c r="AC7" s="137" t="s">
        <v>252</v>
      </c>
      <c r="AD7" s="137"/>
      <c r="AE7" s="137" t="s">
        <v>253</v>
      </c>
      <c r="AF7" s="137" t="s">
        <v>257</v>
      </c>
      <c r="AG7" s="137"/>
      <c r="AH7" s="138"/>
      <c r="AI7" s="67"/>
    </row>
    <row r="8" spans="1:35" s="53" customFormat="1" ht="19.5" customHeight="1">
      <c r="A8" s="67">
        <v>5</v>
      </c>
      <c r="B8" s="134" t="s">
        <v>66</v>
      </c>
      <c r="C8" s="135" t="s">
        <v>476</v>
      </c>
      <c r="D8" s="134">
        <v>8590</v>
      </c>
      <c r="E8" s="52">
        <f>ROUND(C36/100*D8,0)</f>
        <v>5498</v>
      </c>
      <c r="F8" s="134">
        <v>150</v>
      </c>
      <c r="G8" s="134">
        <v>0</v>
      </c>
      <c r="H8" s="136">
        <v>0</v>
      </c>
      <c r="I8" s="136">
        <v>0</v>
      </c>
      <c r="J8" s="136">
        <v>0</v>
      </c>
      <c r="K8" s="69">
        <f t="shared" si="1"/>
        <v>14238</v>
      </c>
      <c r="L8" s="136">
        <v>0</v>
      </c>
      <c r="M8" s="136">
        <v>0</v>
      </c>
      <c r="N8" s="136">
        <v>1000</v>
      </c>
      <c r="O8" s="136">
        <v>1650</v>
      </c>
      <c r="P8" s="136">
        <v>50</v>
      </c>
      <c r="Q8" s="136">
        <v>0</v>
      </c>
      <c r="R8" s="136">
        <v>150</v>
      </c>
      <c r="S8" s="136">
        <v>0</v>
      </c>
      <c r="T8" s="136">
        <v>0</v>
      </c>
      <c r="U8" s="136">
        <v>0</v>
      </c>
      <c r="V8" s="136">
        <v>0</v>
      </c>
      <c r="W8" s="136">
        <v>0</v>
      </c>
      <c r="X8" s="136">
        <v>0</v>
      </c>
      <c r="Y8" s="136">
        <v>0</v>
      </c>
      <c r="Z8" s="136">
        <v>0</v>
      </c>
      <c r="AA8" s="68">
        <f t="shared" si="0"/>
        <v>2850</v>
      </c>
      <c r="AB8" s="69">
        <f t="shared" si="2"/>
        <v>11388</v>
      </c>
      <c r="AC8" s="137" t="s">
        <v>307</v>
      </c>
      <c r="AD8" s="137"/>
      <c r="AE8" s="137">
        <v>3010071</v>
      </c>
      <c r="AF8" s="137" t="s">
        <v>261</v>
      </c>
      <c r="AG8" s="137"/>
      <c r="AH8" s="138"/>
      <c r="AI8" s="67"/>
    </row>
    <row r="9" spans="1:35" s="53" customFormat="1" ht="19.5" customHeight="1">
      <c r="A9" s="67">
        <v>6</v>
      </c>
      <c r="B9" s="134" t="s">
        <v>66</v>
      </c>
      <c r="C9" s="135" t="s">
        <v>476</v>
      </c>
      <c r="D9" s="134">
        <v>8190</v>
      </c>
      <c r="E9" s="52">
        <f>ROUND(C36/100*D9,0)</f>
        <v>5242</v>
      </c>
      <c r="F9" s="134">
        <v>150</v>
      </c>
      <c r="G9" s="134">
        <v>0</v>
      </c>
      <c r="H9" s="136">
        <v>0</v>
      </c>
      <c r="I9" s="136">
        <v>0</v>
      </c>
      <c r="J9" s="136">
        <v>0</v>
      </c>
      <c r="K9" s="69">
        <f t="shared" si="1"/>
        <v>13582</v>
      </c>
      <c r="L9" s="136">
        <v>1000</v>
      </c>
      <c r="M9" s="136">
        <v>0</v>
      </c>
      <c r="N9" s="136">
        <v>0</v>
      </c>
      <c r="O9" s="136">
        <v>0</v>
      </c>
      <c r="P9" s="136">
        <v>30</v>
      </c>
      <c r="Q9" s="136">
        <v>0</v>
      </c>
      <c r="R9" s="136">
        <v>30</v>
      </c>
      <c r="S9" s="136">
        <v>0</v>
      </c>
      <c r="T9" s="136">
        <v>455</v>
      </c>
      <c r="U9" s="136">
        <v>0</v>
      </c>
      <c r="V9" s="136">
        <v>0</v>
      </c>
      <c r="W9" s="136">
        <v>0</v>
      </c>
      <c r="X9" s="136">
        <v>0</v>
      </c>
      <c r="Y9" s="136">
        <v>0</v>
      </c>
      <c r="Z9" s="136">
        <v>0</v>
      </c>
      <c r="AA9" s="68">
        <f t="shared" si="0"/>
        <v>1515</v>
      </c>
      <c r="AB9" s="69">
        <f t="shared" si="2"/>
        <v>12067</v>
      </c>
      <c r="AC9" s="137" t="s">
        <v>251</v>
      </c>
      <c r="AD9" s="137"/>
      <c r="AE9" s="137" t="s">
        <v>254</v>
      </c>
      <c r="AF9" s="137"/>
      <c r="AG9" s="137" t="s">
        <v>265</v>
      </c>
      <c r="AH9" s="138"/>
      <c r="AI9" s="67"/>
    </row>
    <row r="10" spans="1:35" s="53" customFormat="1" ht="19.5" customHeight="1">
      <c r="A10" s="67">
        <v>7</v>
      </c>
      <c r="B10" s="134" t="s">
        <v>66</v>
      </c>
      <c r="C10" s="135" t="s">
        <v>476</v>
      </c>
      <c r="D10" s="134">
        <v>5380</v>
      </c>
      <c r="E10" s="52">
        <f>ROUND(C36/100*D10,0)</f>
        <v>3443</v>
      </c>
      <c r="F10" s="134">
        <v>150</v>
      </c>
      <c r="G10" s="134">
        <v>60</v>
      </c>
      <c r="H10" s="136">
        <v>0</v>
      </c>
      <c r="I10" s="136">
        <v>0</v>
      </c>
      <c r="J10" s="136">
        <v>0</v>
      </c>
      <c r="K10" s="69">
        <f t="shared" si="1"/>
        <v>9033</v>
      </c>
      <c r="L10" s="136">
        <v>0</v>
      </c>
      <c r="M10" s="136">
        <v>0</v>
      </c>
      <c r="N10" s="136">
        <v>1000</v>
      </c>
      <c r="O10" s="136">
        <v>0</v>
      </c>
      <c r="P10" s="136">
        <v>250</v>
      </c>
      <c r="Q10" s="136">
        <v>0</v>
      </c>
      <c r="R10" s="136">
        <v>150</v>
      </c>
      <c r="S10" s="136">
        <v>0</v>
      </c>
      <c r="T10" s="136">
        <v>0</v>
      </c>
      <c r="U10" s="136">
        <v>0</v>
      </c>
      <c r="V10" s="136">
        <v>0</v>
      </c>
      <c r="W10" s="136">
        <v>0</v>
      </c>
      <c r="X10" s="136">
        <v>0</v>
      </c>
      <c r="Y10" s="136">
        <v>0</v>
      </c>
      <c r="Z10" s="136">
        <v>0</v>
      </c>
      <c r="AA10" s="68">
        <f t="shared" si="0"/>
        <v>1400</v>
      </c>
      <c r="AB10" s="69">
        <f t="shared" si="2"/>
        <v>7633</v>
      </c>
      <c r="AC10" s="137" t="s">
        <v>308</v>
      </c>
      <c r="AD10" s="137"/>
      <c r="AE10" s="137" t="s">
        <v>250</v>
      </c>
      <c r="AF10" s="137" t="s">
        <v>264</v>
      </c>
      <c r="AG10" s="137"/>
      <c r="AH10" s="138"/>
      <c r="AI10" s="67"/>
    </row>
    <row r="11" spans="1:35" s="53" customFormat="1" ht="19.5" customHeight="1">
      <c r="A11" s="67">
        <v>8</v>
      </c>
      <c r="B11" s="134" t="s">
        <v>66</v>
      </c>
      <c r="C11" s="135" t="s">
        <v>476</v>
      </c>
      <c r="D11" s="134">
        <v>5380</v>
      </c>
      <c r="E11" s="52">
        <f>ROUND(C36/100*D11,0)</f>
        <v>3443</v>
      </c>
      <c r="F11" s="134">
        <v>150</v>
      </c>
      <c r="G11" s="134">
        <v>60</v>
      </c>
      <c r="H11" s="136">
        <v>0</v>
      </c>
      <c r="I11" s="136">
        <v>0</v>
      </c>
      <c r="J11" s="136">
        <v>0</v>
      </c>
      <c r="K11" s="69">
        <f t="shared" si="1"/>
        <v>9033</v>
      </c>
      <c r="L11" s="136">
        <v>0</v>
      </c>
      <c r="M11" s="136">
        <v>0</v>
      </c>
      <c r="N11" s="136">
        <v>0</v>
      </c>
      <c r="O11" s="136">
        <v>0</v>
      </c>
      <c r="P11" s="136">
        <v>175</v>
      </c>
      <c r="Q11" s="136">
        <v>0</v>
      </c>
      <c r="R11" s="136">
        <v>0</v>
      </c>
      <c r="S11" s="136">
        <v>0</v>
      </c>
      <c r="T11" s="136">
        <v>0</v>
      </c>
      <c r="U11" s="136">
        <v>0</v>
      </c>
      <c r="V11" s="136">
        <v>0</v>
      </c>
      <c r="W11" s="136">
        <v>0</v>
      </c>
      <c r="X11" s="136">
        <v>0</v>
      </c>
      <c r="Y11" s="136">
        <v>0</v>
      </c>
      <c r="Z11" s="136">
        <v>0</v>
      </c>
      <c r="AA11" s="68">
        <f t="shared" si="0"/>
        <v>175</v>
      </c>
      <c r="AB11" s="69">
        <f t="shared" si="2"/>
        <v>8858</v>
      </c>
      <c r="AC11" s="137" t="s">
        <v>309</v>
      </c>
      <c r="AD11" s="137"/>
      <c r="AE11" s="137"/>
      <c r="AF11" s="137"/>
      <c r="AG11" s="137"/>
      <c r="AH11" s="138"/>
      <c r="AI11" s="67"/>
    </row>
    <row r="12" spans="1:35" s="53" customFormat="1" ht="19.5" customHeight="1">
      <c r="A12" s="67">
        <v>9</v>
      </c>
      <c r="B12" s="134" t="s">
        <v>66</v>
      </c>
      <c r="C12" s="135" t="s">
        <v>476</v>
      </c>
      <c r="D12" s="134">
        <v>3555</v>
      </c>
      <c r="E12" s="52">
        <f>ROUND(C36/100*D12,0)</f>
        <v>2275</v>
      </c>
      <c r="F12" s="134">
        <v>97</v>
      </c>
      <c r="G12" s="134">
        <v>38</v>
      </c>
      <c r="H12" s="136">
        <v>0</v>
      </c>
      <c r="I12" s="136">
        <v>0</v>
      </c>
      <c r="J12" s="136">
        <v>0</v>
      </c>
      <c r="K12" s="69">
        <f t="shared" si="1"/>
        <v>5965</v>
      </c>
      <c r="L12" s="136">
        <v>0</v>
      </c>
      <c r="M12" s="136">
        <v>0</v>
      </c>
      <c r="N12" s="136">
        <v>1000</v>
      </c>
      <c r="O12" s="136">
        <v>0</v>
      </c>
      <c r="P12" s="136">
        <v>300</v>
      </c>
      <c r="Q12" s="136">
        <v>0</v>
      </c>
      <c r="R12" s="136">
        <v>150</v>
      </c>
      <c r="S12" s="136">
        <v>0</v>
      </c>
      <c r="T12" s="136">
        <v>0</v>
      </c>
      <c r="U12" s="136">
        <v>0</v>
      </c>
      <c r="V12" s="136">
        <v>0</v>
      </c>
      <c r="W12" s="136">
        <v>0</v>
      </c>
      <c r="X12" s="136">
        <v>0</v>
      </c>
      <c r="Y12" s="136">
        <v>0</v>
      </c>
      <c r="Z12" s="136">
        <v>0</v>
      </c>
      <c r="AA12" s="68">
        <f t="shared" si="0"/>
        <v>1450</v>
      </c>
      <c r="AB12" s="69">
        <f t="shared" si="2"/>
        <v>4515</v>
      </c>
      <c r="AC12" s="137" t="s">
        <v>310</v>
      </c>
      <c r="AD12" s="137"/>
      <c r="AE12" s="137" t="s">
        <v>250</v>
      </c>
      <c r="AF12" s="137" t="s">
        <v>311</v>
      </c>
      <c r="AG12" s="137"/>
      <c r="AH12" s="138"/>
      <c r="AI12" s="67"/>
    </row>
    <row r="13" spans="1:35" s="53" customFormat="1" ht="19.5" customHeight="1">
      <c r="A13" s="67">
        <v>10</v>
      </c>
      <c r="B13" s="134" t="s">
        <v>66</v>
      </c>
      <c r="C13" s="135" t="s">
        <v>476</v>
      </c>
      <c r="D13" s="134">
        <v>7480</v>
      </c>
      <c r="E13" s="52">
        <f>ROUND(C36/100*D13,0)</f>
        <v>4787</v>
      </c>
      <c r="F13" s="134">
        <v>150</v>
      </c>
      <c r="G13" s="134">
        <v>0</v>
      </c>
      <c r="H13" s="136">
        <v>0</v>
      </c>
      <c r="I13" s="136">
        <v>0</v>
      </c>
      <c r="J13" s="136">
        <v>0</v>
      </c>
      <c r="K13" s="69">
        <f t="shared" si="1"/>
        <v>12417</v>
      </c>
      <c r="L13" s="136">
        <v>0</v>
      </c>
      <c r="M13" s="136">
        <v>0</v>
      </c>
      <c r="N13" s="136">
        <v>750</v>
      </c>
      <c r="O13" s="136">
        <v>0</v>
      </c>
      <c r="P13" s="136">
        <v>200</v>
      </c>
      <c r="Q13" s="136">
        <v>0</v>
      </c>
      <c r="R13" s="136">
        <v>10</v>
      </c>
      <c r="S13" s="136">
        <v>0</v>
      </c>
      <c r="T13" s="136">
        <v>55</v>
      </c>
      <c r="U13" s="136">
        <v>0</v>
      </c>
      <c r="V13" s="136">
        <v>0</v>
      </c>
      <c r="W13" s="136">
        <v>0</v>
      </c>
      <c r="X13" s="136">
        <v>0</v>
      </c>
      <c r="Y13" s="136">
        <v>0</v>
      </c>
      <c r="Z13" s="136">
        <v>0</v>
      </c>
      <c r="AA13" s="68">
        <f t="shared" si="0"/>
        <v>1015</v>
      </c>
      <c r="AB13" s="69">
        <f t="shared" si="2"/>
        <v>11402</v>
      </c>
      <c r="AC13" s="137" t="s">
        <v>312</v>
      </c>
      <c r="AD13" s="137"/>
      <c r="AE13" s="137" t="s">
        <v>255</v>
      </c>
      <c r="AF13" s="137" t="s">
        <v>258</v>
      </c>
      <c r="AG13" s="137"/>
      <c r="AH13" s="138"/>
      <c r="AI13" s="67"/>
    </row>
    <row r="14" spans="1:35" s="53" customFormat="1" ht="19.5" customHeight="1">
      <c r="A14" s="67">
        <v>11</v>
      </c>
      <c r="B14" s="134" t="s">
        <v>66</v>
      </c>
      <c r="C14" s="135" t="s">
        <v>477</v>
      </c>
      <c r="D14" s="134">
        <v>4990</v>
      </c>
      <c r="E14" s="52">
        <f>ROUND(C36/100*D14,0)</f>
        <v>3194</v>
      </c>
      <c r="F14" s="134">
        <v>150</v>
      </c>
      <c r="G14" s="134">
        <v>0</v>
      </c>
      <c r="H14" s="136">
        <v>0</v>
      </c>
      <c r="I14" s="136">
        <v>0</v>
      </c>
      <c r="J14" s="136">
        <v>0</v>
      </c>
      <c r="K14" s="69">
        <f t="shared" si="1"/>
        <v>8334</v>
      </c>
      <c r="L14" s="136">
        <v>0</v>
      </c>
      <c r="M14" s="136">
        <v>0</v>
      </c>
      <c r="N14" s="136">
        <v>500</v>
      </c>
      <c r="O14" s="136">
        <v>0</v>
      </c>
      <c r="P14" s="136">
        <v>150</v>
      </c>
      <c r="Q14" s="136">
        <v>0</v>
      </c>
      <c r="R14" s="136">
        <v>100</v>
      </c>
      <c r="S14" s="136">
        <v>0</v>
      </c>
      <c r="T14" s="136">
        <v>221</v>
      </c>
      <c r="U14" s="136">
        <v>0</v>
      </c>
      <c r="V14" s="136">
        <v>0</v>
      </c>
      <c r="W14" s="136">
        <v>0</v>
      </c>
      <c r="X14" s="136">
        <v>0</v>
      </c>
      <c r="Y14" s="136">
        <v>0</v>
      </c>
      <c r="Z14" s="136">
        <v>0</v>
      </c>
      <c r="AA14" s="68">
        <f t="shared" si="0"/>
        <v>971</v>
      </c>
      <c r="AB14" s="69">
        <f t="shared" si="2"/>
        <v>7363</v>
      </c>
      <c r="AC14" s="137" t="s">
        <v>313</v>
      </c>
      <c r="AD14" s="137"/>
      <c r="AE14" s="137">
        <v>2060299</v>
      </c>
      <c r="AF14" s="137" t="s">
        <v>314</v>
      </c>
      <c r="AG14" s="137"/>
      <c r="AH14" s="138"/>
      <c r="AI14" s="67"/>
    </row>
    <row r="15" spans="1:35" s="53" customFormat="1" ht="19.5" customHeight="1">
      <c r="A15" s="67">
        <v>12</v>
      </c>
      <c r="B15" s="134" t="s">
        <v>66</v>
      </c>
      <c r="C15" s="135" t="s">
        <v>477</v>
      </c>
      <c r="D15" s="134">
        <v>6680</v>
      </c>
      <c r="E15" s="52">
        <f>ROUND(C36/100*D15,0)</f>
        <v>4275</v>
      </c>
      <c r="F15" s="134">
        <v>150</v>
      </c>
      <c r="G15" s="134">
        <v>0</v>
      </c>
      <c r="H15" s="136">
        <v>110</v>
      </c>
      <c r="I15" s="136">
        <v>0</v>
      </c>
      <c r="J15" s="136">
        <v>0</v>
      </c>
      <c r="K15" s="69">
        <f t="shared" si="1"/>
        <v>11215</v>
      </c>
      <c r="L15" s="136">
        <v>0</v>
      </c>
      <c r="M15" s="136">
        <v>0</v>
      </c>
      <c r="N15" s="136">
        <v>750</v>
      </c>
      <c r="O15" s="136">
        <v>0</v>
      </c>
      <c r="P15" s="136">
        <v>150</v>
      </c>
      <c r="Q15" s="136">
        <v>0</v>
      </c>
      <c r="R15" s="136">
        <v>100</v>
      </c>
      <c r="S15" s="136">
        <v>0</v>
      </c>
      <c r="T15" s="136">
        <v>0</v>
      </c>
      <c r="U15" s="136">
        <v>0</v>
      </c>
      <c r="V15" s="136">
        <v>0</v>
      </c>
      <c r="W15" s="136">
        <v>0</v>
      </c>
      <c r="X15" s="136">
        <v>0</v>
      </c>
      <c r="Y15" s="136">
        <v>0</v>
      </c>
      <c r="Z15" s="136">
        <v>0</v>
      </c>
      <c r="AA15" s="68">
        <f t="shared" si="0"/>
        <v>1000</v>
      </c>
      <c r="AB15" s="69">
        <f t="shared" si="2"/>
        <v>10215</v>
      </c>
      <c r="AC15" s="137" t="s">
        <v>315</v>
      </c>
      <c r="AD15" s="137"/>
      <c r="AE15" s="137">
        <v>2030226</v>
      </c>
      <c r="AF15" s="137" t="s">
        <v>262</v>
      </c>
      <c r="AG15" s="137"/>
      <c r="AH15" s="138" t="s">
        <v>268</v>
      </c>
      <c r="AI15" s="67"/>
    </row>
    <row r="16" spans="1:35" s="53" customFormat="1" ht="19.5" customHeight="1">
      <c r="A16" s="67">
        <v>13</v>
      </c>
      <c r="B16" s="134" t="s">
        <v>66</v>
      </c>
      <c r="C16" s="135" t="s">
        <v>477</v>
      </c>
      <c r="D16" s="134">
        <v>7000</v>
      </c>
      <c r="E16" s="52">
        <f>ROUND(C36/100*D16,0)</f>
        <v>4480</v>
      </c>
      <c r="F16" s="134">
        <v>150</v>
      </c>
      <c r="G16" s="134">
        <v>0</v>
      </c>
      <c r="H16" s="136">
        <v>0</v>
      </c>
      <c r="I16" s="136">
        <v>0</v>
      </c>
      <c r="J16" s="136">
        <v>0</v>
      </c>
      <c r="K16" s="69">
        <f t="shared" si="1"/>
        <v>11630</v>
      </c>
      <c r="L16" s="136">
        <v>0</v>
      </c>
      <c r="M16" s="136">
        <v>0</v>
      </c>
      <c r="N16" s="136">
        <v>600</v>
      </c>
      <c r="O16" s="136">
        <v>1200</v>
      </c>
      <c r="P16" s="136">
        <v>0</v>
      </c>
      <c r="Q16" s="136">
        <v>0</v>
      </c>
      <c r="R16" s="136">
        <v>0</v>
      </c>
      <c r="S16" s="136">
        <v>0</v>
      </c>
      <c r="T16" s="136">
        <v>0</v>
      </c>
      <c r="U16" s="136">
        <v>0</v>
      </c>
      <c r="V16" s="136">
        <v>0</v>
      </c>
      <c r="W16" s="136">
        <v>0</v>
      </c>
      <c r="X16" s="136">
        <v>0</v>
      </c>
      <c r="Y16" s="136">
        <v>0</v>
      </c>
      <c r="Z16" s="136">
        <v>0</v>
      </c>
      <c r="AA16" s="68">
        <f t="shared" si="0"/>
        <v>1800</v>
      </c>
      <c r="AB16" s="69">
        <f t="shared" si="2"/>
        <v>9830</v>
      </c>
      <c r="AC16" s="137"/>
      <c r="AD16" s="137"/>
      <c r="AE16" s="137"/>
      <c r="AF16" s="137" t="s">
        <v>316</v>
      </c>
      <c r="AG16" s="137"/>
      <c r="AH16" s="138"/>
      <c r="AI16" s="67"/>
    </row>
    <row r="17" spans="1:35" s="53" customFormat="1" ht="19.5" customHeight="1">
      <c r="A17" s="67">
        <v>14</v>
      </c>
      <c r="B17" s="134" t="s">
        <v>66</v>
      </c>
      <c r="C17" s="135" t="s">
        <v>477</v>
      </c>
      <c r="D17" s="134">
        <v>7000</v>
      </c>
      <c r="E17" s="52">
        <f>ROUND(C36/100*D17,0)</f>
        <v>4480</v>
      </c>
      <c r="F17" s="134">
        <v>150</v>
      </c>
      <c r="G17" s="134">
        <v>0</v>
      </c>
      <c r="H17" s="136">
        <v>0</v>
      </c>
      <c r="I17" s="136">
        <v>0</v>
      </c>
      <c r="J17" s="136">
        <v>0</v>
      </c>
      <c r="K17" s="69">
        <f t="shared" si="1"/>
        <v>11630</v>
      </c>
      <c r="L17" s="136">
        <v>0</v>
      </c>
      <c r="M17" s="136">
        <v>0</v>
      </c>
      <c r="N17" s="136">
        <v>600</v>
      </c>
      <c r="O17" s="136">
        <v>0</v>
      </c>
      <c r="P17" s="136">
        <v>0</v>
      </c>
      <c r="Q17" s="136">
        <v>0</v>
      </c>
      <c r="R17" s="136">
        <v>0</v>
      </c>
      <c r="S17" s="136">
        <v>0</v>
      </c>
      <c r="T17" s="136">
        <v>0</v>
      </c>
      <c r="U17" s="136">
        <v>0</v>
      </c>
      <c r="V17" s="136">
        <v>0</v>
      </c>
      <c r="W17" s="136">
        <v>0</v>
      </c>
      <c r="X17" s="136">
        <v>0</v>
      </c>
      <c r="Y17" s="136">
        <v>0</v>
      </c>
      <c r="Z17" s="136">
        <v>0</v>
      </c>
      <c r="AA17" s="68">
        <f t="shared" si="0"/>
        <v>600</v>
      </c>
      <c r="AB17" s="69">
        <f t="shared" si="2"/>
        <v>11030</v>
      </c>
      <c r="AC17" s="137"/>
      <c r="AD17" s="137"/>
      <c r="AE17" s="137"/>
      <c r="AF17" s="137" t="s">
        <v>259</v>
      </c>
      <c r="AG17" s="137"/>
      <c r="AH17" s="138" t="s">
        <v>267</v>
      </c>
      <c r="AI17" s="67"/>
    </row>
    <row r="18" spans="1:35" s="53" customFormat="1" ht="19.5" customHeight="1">
      <c r="A18" s="67">
        <v>15</v>
      </c>
      <c r="B18" s="134" t="s">
        <v>66</v>
      </c>
      <c r="C18" s="135" t="s">
        <v>477</v>
      </c>
      <c r="D18" s="134">
        <v>6530</v>
      </c>
      <c r="E18" s="52">
        <f>ROUND(C36/100*D18,0)</f>
        <v>4179</v>
      </c>
      <c r="F18" s="134">
        <v>150</v>
      </c>
      <c r="G18" s="134">
        <v>0</v>
      </c>
      <c r="H18" s="136">
        <v>0</v>
      </c>
      <c r="I18" s="136">
        <v>0</v>
      </c>
      <c r="J18" s="136">
        <v>0</v>
      </c>
      <c r="K18" s="69">
        <f t="shared" si="1"/>
        <v>10859</v>
      </c>
      <c r="L18" s="136">
        <v>0</v>
      </c>
      <c r="M18" s="136">
        <v>0</v>
      </c>
      <c r="N18" s="136">
        <v>600</v>
      </c>
      <c r="O18" s="136">
        <v>1100</v>
      </c>
      <c r="P18" s="136">
        <v>0</v>
      </c>
      <c r="Q18" s="136">
        <v>0</v>
      </c>
      <c r="R18" s="136">
        <v>0</v>
      </c>
      <c r="S18" s="136">
        <v>0</v>
      </c>
      <c r="T18" s="136">
        <v>0</v>
      </c>
      <c r="U18" s="136">
        <v>0</v>
      </c>
      <c r="V18" s="136">
        <v>0</v>
      </c>
      <c r="W18" s="136">
        <v>0</v>
      </c>
      <c r="X18" s="136">
        <v>0</v>
      </c>
      <c r="Y18" s="136">
        <v>0</v>
      </c>
      <c r="Z18" s="136">
        <v>0</v>
      </c>
      <c r="AA18" s="68">
        <f t="shared" si="0"/>
        <v>1700</v>
      </c>
      <c r="AB18" s="69">
        <f t="shared" si="2"/>
        <v>9159</v>
      </c>
      <c r="AC18" s="137"/>
      <c r="AD18" s="137"/>
      <c r="AE18" s="137"/>
      <c r="AF18" s="137" t="s">
        <v>260</v>
      </c>
      <c r="AG18" s="137"/>
      <c r="AH18" s="138"/>
      <c r="AI18" s="67"/>
    </row>
    <row r="19" spans="1:35" s="53" customFormat="1" ht="19.5" customHeight="1">
      <c r="A19" s="67">
        <v>16</v>
      </c>
      <c r="B19" s="134" t="s">
        <v>66</v>
      </c>
      <c r="C19" s="135" t="s">
        <v>248</v>
      </c>
      <c r="D19" s="134">
        <v>4870</v>
      </c>
      <c r="E19" s="52">
        <f>ROUND(C36/100*D19,0)</f>
        <v>3117</v>
      </c>
      <c r="F19" s="134">
        <v>150</v>
      </c>
      <c r="G19" s="134">
        <v>0</v>
      </c>
      <c r="H19" s="136">
        <v>0</v>
      </c>
      <c r="I19" s="136">
        <v>0</v>
      </c>
      <c r="J19" s="136">
        <v>0</v>
      </c>
      <c r="K19" s="69">
        <f t="shared" si="1"/>
        <v>8137</v>
      </c>
      <c r="L19" s="136">
        <v>0</v>
      </c>
      <c r="M19" s="136">
        <v>0</v>
      </c>
      <c r="N19" s="136">
        <v>300</v>
      </c>
      <c r="O19" s="136">
        <v>0</v>
      </c>
      <c r="P19" s="136">
        <v>0</v>
      </c>
      <c r="Q19" s="136">
        <v>0</v>
      </c>
      <c r="R19" s="136">
        <v>0</v>
      </c>
      <c r="S19" s="136">
        <v>0</v>
      </c>
      <c r="T19" s="136">
        <v>0</v>
      </c>
      <c r="U19" s="136">
        <v>0</v>
      </c>
      <c r="V19" s="136">
        <v>0</v>
      </c>
      <c r="W19" s="136">
        <v>0</v>
      </c>
      <c r="X19" s="136">
        <v>0</v>
      </c>
      <c r="Y19" s="136">
        <v>0</v>
      </c>
      <c r="Z19" s="136">
        <v>0</v>
      </c>
      <c r="AA19" s="68">
        <f t="shared" si="0"/>
        <v>300</v>
      </c>
      <c r="AB19" s="69">
        <f t="shared" si="2"/>
        <v>7837</v>
      </c>
      <c r="AC19" s="137"/>
      <c r="AD19" s="137"/>
      <c r="AE19" s="137"/>
      <c r="AF19" s="137" t="s">
        <v>263</v>
      </c>
      <c r="AG19" s="137"/>
      <c r="AH19" s="138"/>
      <c r="AI19" s="67"/>
    </row>
    <row r="20" spans="1:35" s="53" customFormat="1" ht="19.5" customHeight="1">
      <c r="A20" s="67">
        <v>17</v>
      </c>
      <c r="B20" s="134" t="s">
        <v>66</v>
      </c>
      <c r="C20" s="135" t="s">
        <v>248</v>
      </c>
      <c r="D20" s="134">
        <v>5700</v>
      </c>
      <c r="E20" s="52">
        <f>ROUND(C36/100*D20,0)</f>
        <v>3648</v>
      </c>
      <c r="F20" s="134"/>
      <c r="G20" s="134"/>
      <c r="H20" s="136"/>
      <c r="I20" s="136"/>
      <c r="J20" s="136"/>
      <c r="K20" s="69">
        <f t="shared" si="1"/>
        <v>9348</v>
      </c>
      <c r="L20" s="136">
        <v>0</v>
      </c>
      <c r="M20" s="136">
        <v>0</v>
      </c>
      <c r="N20" s="136">
        <v>0</v>
      </c>
      <c r="O20" s="136">
        <v>0</v>
      </c>
      <c r="P20" s="136">
        <v>0</v>
      </c>
      <c r="Q20" s="136">
        <v>0</v>
      </c>
      <c r="R20" s="136">
        <v>0</v>
      </c>
      <c r="S20" s="136">
        <v>0</v>
      </c>
      <c r="T20" s="136">
        <v>0</v>
      </c>
      <c r="U20" s="136">
        <v>0</v>
      </c>
      <c r="V20" s="136">
        <v>0</v>
      </c>
      <c r="W20" s="136">
        <v>0</v>
      </c>
      <c r="X20" s="136">
        <v>0</v>
      </c>
      <c r="Y20" s="136">
        <v>0</v>
      </c>
      <c r="Z20" s="136">
        <v>0</v>
      </c>
      <c r="AA20" s="68">
        <f t="shared" si="0"/>
        <v>0</v>
      </c>
      <c r="AB20" s="69">
        <f t="shared" si="2"/>
        <v>9348</v>
      </c>
      <c r="AC20" s="137"/>
      <c r="AD20" s="137"/>
      <c r="AE20" s="137"/>
      <c r="AF20" s="137"/>
      <c r="AG20" s="137"/>
      <c r="AH20" s="138"/>
      <c r="AI20" s="67"/>
    </row>
    <row r="21" spans="1:35" s="53" customFormat="1" ht="20.25" customHeight="1">
      <c r="A21" s="67">
        <v>18</v>
      </c>
      <c r="B21" s="134" t="s">
        <v>66</v>
      </c>
      <c r="C21" s="135" t="s">
        <v>248</v>
      </c>
      <c r="D21" s="134"/>
      <c r="E21" s="52">
        <f>ROUND(C36/100*D21,0)</f>
        <v>0</v>
      </c>
      <c r="F21" s="134"/>
      <c r="G21" s="134"/>
      <c r="H21" s="136"/>
      <c r="I21" s="136"/>
      <c r="J21" s="136"/>
      <c r="K21" s="69">
        <f t="shared" si="1"/>
        <v>0</v>
      </c>
      <c r="L21" s="136"/>
      <c r="M21" s="136">
        <v>0</v>
      </c>
      <c r="N21" s="136">
        <v>0</v>
      </c>
      <c r="O21" s="136">
        <v>0</v>
      </c>
      <c r="P21" s="136">
        <v>0</v>
      </c>
      <c r="Q21" s="136">
        <v>0</v>
      </c>
      <c r="R21" s="136">
        <v>0</v>
      </c>
      <c r="S21" s="136">
        <v>0</v>
      </c>
      <c r="T21" s="136">
        <v>0</v>
      </c>
      <c r="U21" s="136">
        <v>0</v>
      </c>
      <c r="V21" s="136">
        <v>0</v>
      </c>
      <c r="W21" s="136">
        <v>0</v>
      </c>
      <c r="X21" s="136">
        <v>0</v>
      </c>
      <c r="Y21" s="136">
        <v>0</v>
      </c>
      <c r="Z21" s="136">
        <v>0</v>
      </c>
      <c r="AA21" s="68">
        <f t="shared" si="0"/>
        <v>0</v>
      </c>
      <c r="AB21" s="69">
        <f t="shared" si="2"/>
        <v>0</v>
      </c>
      <c r="AC21" s="137"/>
      <c r="AD21" s="137"/>
      <c r="AE21" s="137"/>
      <c r="AF21" s="137"/>
      <c r="AG21" s="137"/>
      <c r="AH21" s="138"/>
      <c r="AI21" s="67"/>
    </row>
    <row r="22" spans="1:35" s="53" customFormat="1" ht="19.5" customHeight="1">
      <c r="A22" s="67">
        <v>19</v>
      </c>
      <c r="B22" s="134" t="s">
        <v>66</v>
      </c>
      <c r="C22" s="135" t="s">
        <v>248</v>
      </c>
      <c r="D22" s="134"/>
      <c r="E22" s="52">
        <f>ROUND(C36/100*D22,0)</f>
        <v>0</v>
      </c>
      <c r="F22" s="134"/>
      <c r="G22" s="134"/>
      <c r="H22" s="136"/>
      <c r="I22" s="136"/>
      <c r="J22" s="136"/>
      <c r="K22" s="69">
        <f t="shared" si="1"/>
        <v>0</v>
      </c>
      <c r="L22" s="136"/>
      <c r="M22" s="136">
        <v>0</v>
      </c>
      <c r="N22" s="136">
        <v>0</v>
      </c>
      <c r="O22" s="136">
        <v>0</v>
      </c>
      <c r="P22" s="136">
        <v>0</v>
      </c>
      <c r="Q22" s="136">
        <v>0</v>
      </c>
      <c r="R22" s="136">
        <v>0</v>
      </c>
      <c r="S22" s="136">
        <v>0</v>
      </c>
      <c r="T22" s="136">
        <v>0</v>
      </c>
      <c r="U22" s="136">
        <v>0</v>
      </c>
      <c r="V22" s="136">
        <v>0</v>
      </c>
      <c r="W22" s="136">
        <v>0</v>
      </c>
      <c r="X22" s="136">
        <v>0</v>
      </c>
      <c r="Y22" s="136">
        <v>0</v>
      </c>
      <c r="Z22" s="136">
        <v>0</v>
      </c>
      <c r="AA22" s="68">
        <f t="shared" si="0"/>
        <v>0</v>
      </c>
      <c r="AB22" s="69">
        <f t="shared" si="2"/>
        <v>0</v>
      </c>
      <c r="AC22" s="137"/>
      <c r="AD22" s="137"/>
      <c r="AE22" s="137"/>
      <c r="AF22" s="137"/>
      <c r="AG22" s="137"/>
      <c r="AH22" s="138"/>
      <c r="AI22" s="67"/>
    </row>
    <row r="23" spans="1:35" s="53" customFormat="1" ht="19.5" customHeight="1">
      <c r="A23" s="67">
        <v>20</v>
      </c>
      <c r="B23" s="134" t="s">
        <v>66</v>
      </c>
      <c r="C23" s="135" t="s">
        <v>248</v>
      </c>
      <c r="D23" s="134"/>
      <c r="E23" s="52">
        <f>ROUND(C36/100*D23,0)</f>
        <v>0</v>
      </c>
      <c r="F23" s="134"/>
      <c r="G23" s="134"/>
      <c r="H23" s="136"/>
      <c r="I23" s="136"/>
      <c r="J23" s="136"/>
      <c r="K23" s="69">
        <f>SUM(D23:J23)</f>
        <v>0</v>
      </c>
      <c r="L23" s="136"/>
      <c r="M23" s="136">
        <v>0</v>
      </c>
      <c r="N23" s="136">
        <v>0</v>
      </c>
      <c r="O23" s="136">
        <v>0</v>
      </c>
      <c r="P23" s="136">
        <v>0</v>
      </c>
      <c r="Q23" s="136">
        <v>0</v>
      </c>
      <c r="R23" s="136">
        <v>0</v>
      </c>
      <c r="S23" s="136">
        <v>0</v>
      </c>
      <c r="T23" s="136">
        <v>0</v>
      </c>
      <c r="U23" s="136">
        <v>0</v>
      </c>
      <c r="V23" s="136">
        <v>0</v>
      </c>
      <c r="W23" s="136">
        <v>0</v>
      </c>
      <c r="X23" s="136">
        <v>0</v>
      </c>
      <c r="Y23" s="136">
        <v>0</v>
      </c>
      <c r="Z23" s="136">
        <v>0</v>
      </c>
      <c r="AA23" s="68">
        <f t="shared" si="0"/>
        <v>0</v>
      </c>
      <c r="AB23" s="69">
        <f>K23-AA23</f>
        <v>0</v>
      </c>
      <c r="AC23" s="137"/>
      <c r="AD23" s="137"/>
      <c r="AE23" s="137"/>
      <c r="AF23" s="137"/>
      <c r="AG23" s="137"/>
      <c r="AH23" s="138"/>
      <c r="AI23" s="67"/>
    </row>
    <row r="24" spans="1:35" s="53" customFormat="1" ht="19.5" customHeight="1">
      <c r="A24" s="67">
        <v>21</v>
      </c>
      <c r="B24" s="134" t="s">
        <v>66</v>
      </c>
      <c r="C24" s="135" t="s">
        <v>248</v>
      </c>
      <c r="D24" s="134"/>
      <c r="E24" s="52">
        <f>ROUND(C36/100*D24,0)</f>
        <v>0</v>
      </c>
      <c r="F24" s="134"/>
      <c r="G24" s="134"/>
      <c r="H24" s="136"/>
      <c r="I24" s="136"/>
      <c r="J24" s="136"/>
      <c r="K24" s="69">
        <f>SUM(D24:J24)</f>
        <v>0</v>
      </c>
      <c r="L24" s="136"/>
      <c r="M24" s="136">
        <v>0</v>
      </c>
      <c r="N24" s="136">
        <v>0</v>
      </c>
      <c r="O24" s="136">
        <v>0</v>
      </c>
      <c r="P24" s="136">
        <v>0</v>
      </c>
      <c r="Q24" s="136">
        <v>0</v>
      </c>
      <c r="R24" s="136">
        <v>0</v>
      </c>
      <c r="S24" s="136">
        <v>0</v>
      </c>
      <c r="T24" s="136">
        <v>0</v>
      </c>
      <c r="U24" s="136">
        <v>0</v>
      </c>
      <c r="V24" s="136">
        <v>0</v>
      </c>
      <c r="W24" s="136">
        <v>0</v>
      </c>
      <c r="X24" s="136">
        <v>0</v>
      </c>
      <c r="Y24" s="136">
        <v>0</v>
      </c>
      <c r="Z24" s="136">
        <v>0</v>
      </c>
      <c r="AA24" s="68">
        <f t="shared" si="0"/>
        <v>0</v>
      </c>
      <c r="AB24" s="69">
        <f>K24-AA24</f>
        <v>0</v>
      </c>
      <c r="AC24" s="137"/>
      <c r="AD24" s="137"/>
      <c r="AE24" s="137"/>
      <c r="AF24" s="137"/>
      <c r="AG24" s="137"/>
      <c r="AH24" s="138"/>
      <c r="AI24" s="67"/>
    </row>
    <row r="25" spans="1:35" s="53" customFormat="1" ht="20.25" customHeight="1">
      <c r="A25" s="67">
        <v>22</v>
      </c>
      <c r="B25" s="134" t="s">
        <v>66</v>
      </c>
      <c r="C25" s="135" t="s">
        <v>248</v>
      </c>
      <c r="D25" s="134"/>
      <c r="E25" s="52">
        <f>ROUND(C36/100*D25,0)</f>
        <v>0</v>
      </c>
      <c r="F25" s="134"/>
      <c r="G25" s="134"/>
      <c r="H25" s="136"/>
      <c r="I25" s="136"/>
      <c r="J25" s="136"/>
      <c r="K25" s="69">
        <f>SUM(D25:J25)</f>
        <v>0</v>
      </c>
      <c r="L25" s="136"/>
      <c r="M25" s="136">
        <v>0</v>
      </c>
      <c r="N25" s="136">
        <v>0</v>
      </c>
      <c r="O25" s="136">
        <v>0</v>
      </c>
      <c r="P25" s="136">
        <v>0</v>
      </c>
      <c r="Q25" s="136">
        <v>0</v>
      </c>
      <c r="R25" s="136">
        <v>0</v>
      </c>
      <c r="S25" s="136">
        <v>0</v>
      </c>
      <c r="T25" s="136">
        <v>0</v>
      </c>
      <c r="U25" s="136">
        <v>0</v>
      </c>
      <c r="V25" s="136">
        <v>0</v>
      </c>
      <c r="W25" s="136">
        <v>0</v>
      </c>
      <c r="X25" s="136">
        <v>0</v>
      </c>
      <c r="Y25" s="136">
        <v>0</v>
      </c>
      <c r="Z25" s="136">
        <v>0</v>
      </c>
      <c r="AA25" s="68">
        <f t="shared" si="0"/>
        <v>0</v>
      </c>
      <c r="AB25" s="69">
        <f>K25-AA25</f>
        <v>0</v>
      </c>
      <c r="AC25" s="137"/>
      <c r="AD25" s="137"/>
      <c r="AE25" s="137"/>
      <c r="AF25" s="137"/>
      <c r="AG25" s="137"/>
      <c r="AH25" s="138"/>
      <c r="AI25" s="67"/>
    </row>
    <row r="26" spans="1:35" s="53" customFormat="1" ht="19.5" customHeight="1">
      <c r="A26" s="67">
        <v>23</v>
      </c>
      <c r="B26" s="134" t="s">
        <v>66</v>
      </c>
      <c r="C26" s="135" t="s">
        <v>248</v>
      </c>
      <c r="D26" s="134"/>
      <c r="E26" s="52">
        <f>ROUND(C36/100*D26,0)</f>
        <v>0</v>
      </c>
      <c r="F26" s="134"/>
      <c r="G26" s="134"/>
      <c r="H26" s="136"/>
      <c r="I26" s="136"/>
      <c r="J26" s="136"/>
      <c r="K26" s="69">
        <f>SUM(D26:J26)</f>
        <v>0</v>
      </c>
      <c r="L26" s="136"/>
      <c r="M26" s="136">
        <v>0</v>
      </c>
      <c r="N26" s="136">
        <v>0</v>
      </c>
      <c r="O26" s="136">
        <v>0</v>
      </c>
      <c r="P26" s="136">
        <v>0</v>
      </c>
      <c r="Q26" s="136">
        <v>0</v>
      </c>
      <c r="R26" s="136">
        <v>0</v>
      </c>
      <c r="S26" s="136">
        <v>0</v>
      </c>
      <c r="T26" s="136">
        <v>0</v>
      </c>
      <c r="U26" s="136">
        <v>0</v>
      </c>
      <c r="V26" s="136">
        <v>0</v>
      </c>
      <c r="W26" s="136">
        <v>0</v>
      </c>
      <c r="X26" s="136">
        <v>0</v>
      </c>
      <c r="Y26" s="136">
        <v>0</v>
      </c>
      <c r="Z26" s="136">
        <v>0</v>
      </c>
      <c r="AA26" s="68">
        <f t="shared" si="0"/>
        <v>0</v>
      </c>
      <c r="AB26" s="69">
        <f>K26-AA26</f>
        <v>0</v>
      </c>
      <c r="AC26" s="137"/>
      <c r="AD26" s="137"/>
      <c r="AE26" s="137"/>
      <c r="AF26" s="137"/>
      <c r="AG26" s="137"/>
      <c r="AH26" s="138"/>
      <c r="AI26" s="67"/>
    </row>
    <row r="27" spans="1:35" s="53" customFormat="1" ht="19.5" customHeight="1">
      <c r="A27" s="67">
        <v>24</v>
      </c>
      <c r="B27" s="134" t="s">
        <v>66</v>
      </c>
      <c r="C27" s="135" t="s">
        <v>249</v>
      </c>
      <c r="D27" s="134"/>
      <c r="E27" s="52">
        <f>ROUND(C36/100*D27,0)</f>
        <v>0</v>
      </c>
      <c r="F27" s="134"/>
      <c r="G27" s="134"/>
      <c r="H27" s="136"/>
      <c r="I27" s="136"/>
      <c r="J27" s="136"/>
      <c r="K27" s="69">
        <f t="shared" si="1"/>
        <v>0</v>
      </c>
      <c r="L27" s="136"/>
      <c r="M27" s="136">
        <v>0</v>
      </c>
      <c r="N27" s="136">
        <v>0</v>
      </c>
      <c r="O27" s="136">
        <v>0</v>
      </c>
      <c r="P27" s="136">
        <v>0</v>
      </c>
      <c r="Q27" s="136">
        <v>0</v>
      </c>
      <c r="R27" s="136">
        <v>0</v>
      </c>
      <c r="S27" s="136">
        <v>0</v>
      </c>
      <c r="T27" s="136">
        <v>0</v>
      </c>
      <c r="U27" s="136">
        <v>0</v>
      </c>
      <c r="V27" s="136">
        <v>0</v>
      </c>
      <c r="W27" s="136">
        <v>0</v>
      </c>
      <c r="X27" s="136">
        <v>0</v>
      </c>
      <c r="Y27" s="136">
        <v>0</v>
      </c>
      <c r="Z27" s="136">
        <v>0</v>
      </c>
      <c r="AA27" s="68">
        <f t="shared" si="0"/>
        <v>0</v>
      </c>
      <c r="AB27" s="69">
        <f t="shared" si="2"/>
        <v>0</v>
      </c>
      <c r="AC27" s="137"/>
      <c r="AD27" s="137"/>
      <c r="AE27" s="137"/>
      <c r="AF27" s="137"/>
      <c r="AG27" s="137"/>
      <c r="AH27" s="138"/>
      <c r="AI27" s="67"/>
    </row>
    <row r="28" spans="1:35" s="58" customFormat="1" ht="19.5" customHeight="1">
      <c r="A28" s="54"/>
      <c r="B28" s="70" t="s">
        <v>200</v>
      </c>
      <c r="C28" s="54"/>
      <c r="D28" s="57">
        <f>SUM(D4:D27)</f>
        <v>121705</v>
      </c>
      <c r="E28" s="57">
        <f>SUM(E4:E27)</f>
        <v>77892</v>
      </c>
      <c r="F28" s="57">
        <f aca="true" t="shared" si="3" ref="F28:AB28">SUM(F4:F27)</f>
        <v>2347</v>
      </c>
      <c r="G28" s="57">
        <f t="shared" si="3"/>
        <v>228</v>
      </c>
      <c r="H28" s="57">
        <f t="shared" si="3"/>
        <v>110</v>
      </c>
      <c r="I28" s="57">
        <f t="shared" si="3"/>
        <v>0</v>
      </c>
      <c r="J28" s="57">
        <f t="shared" si="3"/>
        <v>0</v>
      </c>
      <c r="K28" s="57">
        <f t="shared" si="3"/>
        <v>202282</v>
      </c>
      <c r="L28" s="57">
        <f t="shared" si="3"/>
        <v>1000</v>
      </c>
      <c r="M28" s="57">
        <f t="shared" si="3"/>
        <v>0</v>
      </c>
      <c r="N28" s="57">
        <f t="shared" si="3"/>
        <v>15600</v>
      </c>
      <c r="O28" s="57">
        <f t="shared" si="3"/>
        <v>6750</v>
      </c>
      <c r="P28" s="57">
        <f t="shared" si="3"/>
        <v>1565</v>
      </c>
      <c r="Q28" s="57">
        <f t="shared" si="3"/>
        <v>0</v>
      </c>
      <c r="R28" s="57">
        <f t="shared" si="3"/>
        <v>1110</v>
      </c>
      <c r="S28" s="57">
        <f t="shared" si="3"/>
        <v>0</v>
      </c>
      <c r="T28" s="57">
        <f t="shared" si="3"/>
        <v>799</v>
      </c>
      <c r="U28" s="57">
        <f t="shared" si="3"/>
        <v>0</v>
      </c>
      <c r="V28" s="57">
        <f t="shared" si="3"/>
        <v>0</v>
      </c>
      <c r="W28" s="57">
        <f t="shared" si="3"/>
        <v>0</v>
      </c>
      <c r="X28" s="57">
        <f t="shared" si="3"/>
        <v>0</v>
      </c>
      <c r="Y28" s="57">
        <f t="shared" si="3"/>
        <v>0</v>
      </c>
      <c r="Z28" s="57">
        <f t="shared" si="3"/>
        <v>0</v>
      </c>
      <c r="AA28" s="57">
        <f t="shared" si="3"/>
        <v>26824</v>
      </c>
      <c r="AB28" s="57">
        <f t="shared" si="3"/>
        <v>175458</v>
      </c>
      <c r="AC28" s="57"/>
      <c r="AD28" s="57"/>
      <c r="AE28" s="57"/>
      <c r="AF28" s="57"/>
      <c r="AG28" s="57"/>
      <c r="AH28" s="57"/>
      <c r="AI28" s="54"/>
    </row>
    <row r="29" spans="1:35" s="18" customFormat="1" ht="11.25" customHeight="1">
      <c r="A29" s="82"/>
      <c r="B29" s="101" t="s">
        <v>482</v>
      </c>
      <c r="C29" s="101" t="s">
        <v>483</v>
      </c>
      <c r="D29" s="102">
        <v>14370</v>
      </c>
      <c r="E29" s="52">
        <f>ROUND(C36/100*D29,0)</f>
        <v>9197</v>
      </c>
      <c r="F29" s="102">
        <v>150</v>
      </c>
      <c r="G29" s="102">
        <v>130</v>
      </c>
      <c r="H29" s="103">
        <v>0</v>
      </c>
      <c r="I29" s="103">
        <v>0</v>
      </c>
      <c r="J29" s="103">
        <v>0</v>
      </c>
      <c r="K29" s="104">
        <f>SUM(D29:J29)</f>
        <v>23847</v>
      </c>
      <c r="L29" s="103">
        <v>1500</v>
      </c>
      <c r="M29" s="103">
        <v>5850</v>
      </c>
      <c r="N29" s="103">
        <v>0</v>
      </c>
      <c r="O29" s="103">
        <v>0</v>
      </c>
      <c r="P29" s="103">
        <v>15</v>
      </c>
      <c r="Q29" s="103">
        <v>0</v>
      </c>
      <c r="R29" s="103">
        <v>200</v>
      </c>
      <c r="S29" s="103">
        <v>1250</v>
      </c>
      <c r="T29" s="103">
        <v>0</v>
      </c>
      <c r="U29" s="103">
        <v>0</v>
      </c>
      <c r="V29" s="103">
        <v>0</v>
      </c>
      <c r="W29" s="103">
        <v>0</v>
      </c>
      <c r="X29" s="103">
        <v>10</v>
      </c>
      <c r="Y29" s="103">
        <v>0</v>
      </c>
      <c r="Z29" s="103">
        <v>0</v>
      </c>
      <c r="AA29" s="103">
        <f>SUM(L29:Z29)</f>
        <v>8825</v>
      </c>
      <c r="AB29" s="104">
        <f>K29-AA29</f>
        <v>15022</v>
      </c>
      <c r="AC29" s="105"/>
      <c r="AD29" s="105"/>
      <c r="AE29" s="105"/>
      <c r="AF29" s="105" t="s">
        <v>263</v>
      </c>
      <c r="AG29" s="105"/>
      <c r="AH29" s="106"/>
      <c r="AI29" s="257"/>
    </row>
    <row r="30" spans="1:35" s="18" customFormat="1" ht="12">
      <c r="A30" s="75"/>
      <c r="B30" s="89" t="s">
        <v>235</v>
      </c>
      <c r="C30" s="297" t="s">
        <v>478</v>
      </c>
      <c r="D30" s="297"/>
      <c r="E30" s="297"/>
      <c r="F30" s="297"/>
      <c r="G30" s="297"/>
      <c r="H30" s="297"/>
      <c r="I30" s="297"/>
      <c r="J30" s="297"/>
      <c r="K30" s="90"/>
      <c r="L30" s="90"/>
      <c r="M30" s="91"/>
      <c r="AB30" s="75"/>
      <c r="AC30" s="75"/>
      <c r="AD30" s="75"/>
      <c r="AE30" s="75"/>
      <c r="AF30" s="75"/>
      <c r="AG30" s="75"/>
      <c r="AH30" s="75"/>
      <c r="AI30" s="75"/>
    </row>
    <row r="31" spans="1:35" s="18" customFormat="1" ht="12">
      <c r="A31" s="75"/>
      <c r="B31" s="92" t="s">
        <v>236</v>
      </c>
      <c r="C31" s="298">
        <v>40330</v>
      </c>
      <c r="D31" s="298"/>
      <c r="E31" s="298"/>
      <c r="F31" s="298"/>
      <c r="G31" s="298"/>
      <c r="H31" s="298"/>
      <c r="I31" s="298"/>
      <c r="J31" s="298"/>
      <c r="K31" s="93"/>
      <c r="L31" s="93"/>
      <c r="M31" s="94"/>
      <c r="AB31" s="75"/>
      <c r="AC31" s="75"/>
      <c r="AD31" s="75"/>
      <c r="AE31" s="75"/>
      <c r="AF31" s="75"/>
      <c r="AG31" s="75"/>
      <c r="AH31" s="75"/>
      <c r="AI31" s="75"/>
    </row>
    <row r="32" spans="1:35" s="53" customFormat="1" ht="12" customHeight="1">
      <c r="A32" s="23"/>
      <c r="B32" s="95" t="s">
        <v>239</v>
      </c>
      <c r="C32" s="294" t="s">
        <v>479</v>
      </c>
      <c r="D32" s="294"/>
      <c r="E32" s="294"/>
      <c r="F32" s="294"/>
      <c r="G32" s="294"/>
      <c r="H32" s="294"/>
      <c r="I32" s="294"/>
      <c r="J32" s="294"/>
      <c r="K32" s="96"/>
      <c r="L32" s="96"/>
      <c r="M32" s="97"/>
      <c r="AB32" s="23"/>
      <c r="AC32" s="23"/>
      <c r="AD32" s="23"/>
      <c r="AE32" s="23"/>
      <c r="AF32" s="23"/>
      <c r="AG32" s="23"/>
      <c r="AH32" s="23"/>
      <c r="AI32" s="23"/>
    </row>
    <row r="33" spans="1:35" s="18" customFormat="1" ht="11.25" customHeight="1">
      <c r="A33" s="75"/>
      <c r="B33" s="92" t="s">
        <v>241</v>
      </c>
      <c r="C33" s="294"/>
      <c r="D33" s="294"/>
      <c r="E33" s="294"/>
      <c r="F33" s="294"/>
      <c r="G33" s="294"/>
      <c r="H33" s="294"/>
      <c r="I33" s="294"/>
      <c r="J33" s="294"/>
      <c r="K33" s="93"/>
      <c r="L33" s="93"/>
      <c r="M33" s="94"/>
      <c r="AB33" s="75"/>
      <c r="AC33" s="75"/>
      <c r="AD33" s="75"/>
      <c r="AE33" s="75"/>
      <c r="AF33" s="75"/>
      <c r="AG33" s="75"/>
      <c r="AH33" s="75"/>
      <c r="AI33" s="75"/>
    </row>
    <row r="34" spans="1:35" s="18" customFormat="1" ht="11.25" customHeight="1">
      <c r="A34" s="75"/>
      <c r="B34" s="92" t="s">
        <v>244</v>
      </c>
      <c r="C34" s="294" t="s">
        <v>480</v>
      </c>
      <c r="D34" s="294"/>
      <c r="E34" s="294"/>
      <c r="F34" s="294"/>
      <c r="G34" s="294"/>
      <c r="H34" s="294"/>
      <c r="I34" s="294"/>
      <c r="J34" s="294"/>
      <c r="K34" s="294"/>
      <c r="L34" s="294"/>
      <c r="M34" s="295"/>
      <c r="AB34" s="75"/>
      <c r="AC34" s="75"/>
      <c r="AD34" s="75"/>
      <c r="AE34" s="75"/>
      <c r="AF34" s="75"/>
      <c r="AG34" s="75"/>
      <c r="AH34" s="75"/>
      <c r="AI34" s="75"/>
    </row>
    <row r="35" spans="1:35" s="18" customFormat="1" ht="12">
      <c r="A35" s="75"/>
      <c r="B35" s="92" t="s">
        <v>269</v>
      </c>
      <c r="C35" s="296" t="s">
        <v>481</v>
      </c>
      <c r="D35" s="296"/>
      <c r="E35" s="296"/>
      <c r="F35" s="296"/>
      <c r="G35" s="296"/>
      <c r="H35" s="296"/>
      <c r="I35" s="296"/>
      <c r="J35" s="296"/>
      <c r="K35" s="93"/>
      <c r="L35" s="93"/>
      <c r="M35" s="94"/>
      <c r="AB35" s="75"/>
      <c r="AC35" s="75"/>
      <c r="AD35" s="75"/>
      <c r="AE35" s="75"/>
      <c r="AF35" s="75"/>
      <c r="AG35" s="75"/>
      <c r="AH35" s="75"/>
      <c r="AI35" s="75"/>
    </row>
    <row r="36" spans="1:35" s="18" customFormat="1" ht="12">
      <c r="A36" s="75"/>
      <c r="B36" s="98" t="s">
        <v>347</v>
      </c>
      <c r="C36" s="99">
        <v>64</v>
      </c>
      <c r="D36" s="177"/>
      <c r="E36" s="177"/>
      <c r="F36" s="177"/>
      <c r="G36" s="177"/>
      <c r="H36" s="177"/>
      <c r="I36" s="177"/>
      <c r="J36" s="177"/>
      <c r="K36" s="177"/>
      <c r="L36" s="177"/>
      <c r="M36" s="178"/>
      <c r="AB36" s="75"/>
      <c r="AC36" s="75"/>
      <c r="AD36" s="75"/>
      <c r="AE36" s="75"/>
      <c r="AF36" s="75"/>
      <c r="AG36" s="75"/>
      <c r="AH36" s="75"/>
      <c r="AI36" s="75"/>
    </row>
  </sheetData>
  <sheetProtection password="CCB7" sheet="1" objects="1" scenarios="1"/>
  <protectedRanges>
    <protectedRange sqref="AI4:AI29" name="Range7"/>
    <protectedRange sqref="H3:J3 U3:W3 Y3:Z3" name="Range6"/>
    <protectedRange sqref="J4:J27 C35" name="Range5"/>
    <protectedRange sqref="C30:J34" name="Range3"/>
    <protectedRange sqref="B29:D29 F29:J29 L29:Z29 AC29:AI29" name="Range1"/>
    <protectedRange sqref="W3:Z3 C36" name="Range2"/>
    <protectedRange sqref="C1 L4:Z27 B4:D27 F4:I27 AC4:AH27" name="Range4"/>
  </protectedRanges>
  <mergeCells count="19">
    <mergeCell ref="A1:B1"/>
    <mergeCell ref="A2:A3"/>
    <mergeCell ref="B2:B3"/>
    <mergeCell ref="D2:D3"/>
    <mergeCell ref="AA2:AA3"/>
    <mergeCell ref="AB2:AB3"/>
    <mergeCell ref="C2:C3"/>
    <mergeCell ref="H2:J2"/>
    <mergeCell ref="K2:K3"/>
    <mergeCell ref="G2:G3"/>
    <mergeCell ref="E2:E3"/>
    <mergeCell ref="F2:F3"/>
    <mergeCell ref="L2:Z2"/>
    <mergeCell ref="C34:M34"/>
    <mergeCell ref="C35:J35"/>
    <mergeCell ref="C30:J30"/>
    <mergeCell ref="C31:J31"/>
    <mergeCell ref="C32:J32"/>
    <mergeCell ref="C33:J33"/>
  </mergeCells>
  <printOptions horizontalCentered="1" verticalCentered="1"/>
  <pageMargins left="0.34" right="0.25" top="1.48" bottom="0.5" header="0.95" footer="0.5"/>
  <pageSetup horizontalDpi="120" verticalDpi="120" orientation="landscape" paperSize="8" r:id="rId1"/>
</worksheet>
</file>

<file path=xl/worksheets/sheet10.xml><?xml version="1.0" encoding="utf-8"?>
<worksheet xmlns="http://schemas.openxmlformats.org/spreadsheetml/2006/main" xmlns:r="http://schemas.openxmlformats.org/officeDocument/2006/relationships">
  <dimension ref="A1:M35"/>
  <sheetViews>
    <sheetView workbookViewId="0" topLeftCell="C1">
      <selection activeCell="F7" sqref="F7"/>
    </sheetView>
  </sheetViews>
  <sheetFormatPr defaultColWidth="9.140625" defaultRowHeight="12.75"/>
  <cols>
    <col min="1" max="1" width="25.140625" style="0" customWidth="1"/>
    <col min="2" max="2" width="19.421875" style="0" customWidth="1"/>
    <col min="3" max="3" width="12.57421875" style="0" customWidth="1"/>
    <col min="4" max="5" width="12.7109375" style="0" customWidth="1"/>
    <col min="6" max="6" width="15.8515625" style="0" customWidth="1"/>
    <col min="7" max="7" width="13.8515625" style="0" customWidth="1"/>
    <col min="8" max="8" width="11.140625" style="0" customWidth="1"/>
    <col min="9" max="9" width="16.28125" style="0" customWidth="1"/>
  </cols>
  <sheetData>
    <row r="1" spans="1:9" s="130" customFormat="1" ht="12.75">
      <c r="A1" s="401" t="s">
        <v>296</v>
      </c>
      <c r="B1" s="402"/>
      <c r="C1" s="402"/>
      <c r="D1" s="402"/>
      <c r="E1" s="402"/>
      <c r="F1" s="402"/>
      <c r="G1" s="402"/>
      <c r="H1" s="402"/>
      <c r="I1" s="403"/>
    </row>
    <row r="2" spans="1:9" ht="12.75" customHeight="1">
      <c r="A2" s="339" t="s">
        <v>346</v>
      </c>
      <c r="B2" s="340"/>
      <c r="C2" s="340"/>
      <c r="D2" s="340"/>
      <c r="E2" s="340"/>
      <c r="F2" s="340"/>
      <c r="G2" s="340"/>
      <c r="H2" s="340"/>
      <c r="I2" s="341"/>
    </row>
    <row r="3" spans="1:9" ht="12.75" customHeight="1">
      <c r="A3" s="339" t="str">
        <f>'Basic Data'!C34</f>
        <v>GHSS UPPALA</v>
      </c>
      <c r="B3" s="340"/>
      <c r="C3" s="340"/>
      <c r="D3" s="340"/>
      <c r="E3" s="340"/>
      <c r="F3" s="340"/>
      <c r="G3" s="340"/>
      <c r="H3" s="340"/>
      <c r="I3" s="341"/>
    </row>
    <row r="4" spans="1:9" ht="12.75" customHeight="1">
      <c r="A4" s="337" t="s">
        <v>340</v>
      </c>
      <c r="B4" s="338"/>
      <c r="C4" s="338"/>
      <c r="D4" s="338"/>
      <c r="E4" s="173" t="str">
        <f>'Basic Data'!C1</f>
        <v>May 2010</v>
      </c>
      <c r="F4" s="174"/>
      <c r="G4" s="174"/>
      <c r="H4" s="175"/>
      <c r="I4" s="176"/>
    </row>
    <row r="5" spans="1:13" s="41" customFormat="1" ht="76.5">
      <c r="A5" s="123" t="s">
        <v>303</v>
      </c>
      <c r="B5" s="123" t="s">
        <v>304</v>
      </c>
      <c r="C5" s="123" t="s">
        <v>297</v>
      </c>
      <c r="D5" s="123" t="s">
        <v>298</v>
      </c>
      <c r="E5" s="123" t="s">
        <v>299</v>
      </c>
      <c r="F5" s="123" t="s">
        <v>300</v>
      </c>
      <c r="G5" s="123" t="s">
        <v>301</v>
      </c>
      <c r="H5" s="123" t="s">
        <v>302</v>
      </c>
      <c r="I5" s="123" t="s">
        <v>305</v>
      </c>
      <c r="J5" s="121"/>
      <c r="K5" s="121"/>
      <c r="L5" s="121"/>
      <c r="M5" s="121"/>
    </row>
    <row r="6" spans="1:9" ht="12.75">
      <c r="A6" s="67" t="str">
        <f>IF(AND('Basic Data'!S29&gt;0),('Basic Data'!B29),("-"))</f>
        <v>K.Padmini</v>
      </c>
      <c r="B6" s="67" t="str">
        <f>IF(AND('Basic Data'!S29&gt;0),('Basic Data'!C29),("-"))</f>
        <v>Headmistress </v>
      </c>
      <c r="C6" s="131"/>
      <c r="D6" s="131"/>
      <c r="E6" s="131"/>
      <c r="F6" s="131">
        <f>'Basic Data'!S29</f>
        <v>1250</v>
      </c>
      <c r="G6" s="131"/>
      <c r="H6" s="131">
        <f>D6-G6</f>
        <v>0</v>
      </c>
      <c r="I6" s="131"/>
    </row>
    <row r="7" spans="1:9" ht="12.75">
      <c r="A7" s="67" t="str">
        <f>IF(AND('Basic Data'!S4&gt;0),('Basic Data'!B4),("-"))</f>
        <v>-</v>
      </c>
      <c r="B7" s="67" t="str">
        <f>IF(AND('Basic Data'!S4&gt;0),('Basic Data'!C4),("-"))</f>
        <v>-</v>
      </c>
      <c r="C7" s="131"/>
      <c r="D7" s="131"/>
      <c r="E7" s="131"/>
      <c r="F7" s="131">
        <f>'Basic Data'!S4</f>
        <v>0</v>
      </c>
      <c r="G7" s="131"/>
      <c r="H7" s="131">
        <f>D7-G7</f>
        <v>0</v>
      </c>
      <c r="I7" s="131"/>
    </row>
    <row r="8" spans="1:9" ht="12.75">
      <c r="A8" s="67" t="str">
        <f>IF(AND('Basic Data'!S5&gt;0),('Basic Data'!B5),("-"))</f>
        <v>-</v>
      </c>
      <c r="B8" s="67" t="str">
        <f>IF(AND('Basic Data'!S5&gt;0),('Basic Data'!C5),("-"))</f>
        <v>-</v>
      </c>
      <c r="C8" s="131"/>
      <c r="D8" s="131"/>
      <c r="E8" s="131"/>
      <c r="F8" s="131">
        <f>'Basic Data'!S5</f>
        <v>0</v>
      </c>
      <c r="G8" s="131"/>
      <c r="H8" s="131">
        <f aca="true" t="shared" si="0" ref="H8:H31">D8-G8</f>
        <v>0</v>
      </c>
      <c r="I8" s="131"/>
    </row>
    <row r="9" spans="1:9" ht="12.75">
      <c r="A9" s="67" t="str">
        <f>IF(AND('Basic Data'!S6&gt;0),('Basic Data'!B6),("-"))</f>
        <v>-</v>
      </c>
      <c r="B9" s="67" t="str">
        <f>IF(AND('Basic Data'!S6&gt;0),('Basic Data'!C6),("-"))</f>
        <v>-</v>
      </c>
      <c r="C9" s="131"/>
      <c r="D9" s="131"/>
      <c r="E9" s="131"/>
      <c r="F9" s="131">
        <f>'Basic Data'!S6</f>
        <v>0</v>
      </c>
      <c r="G9" s="131"/>
      <c r="H9" s="131">
        <f t="shared" si="0"/>
        <v>0</v>
      </c>
      <c r="I9" s="131"/>
    </row>
    <row r="10" spans="1:9" ht="12.75">
      <c r="A10" s="67" t="str">
        <f>IF(AND('Basic Data'!S7&gt;0),('Basic Data'!B7),("-"))</f>
        <v>-</v>
      </c>
      <c r="B10" s="67" t="str">
        <f>IF(AND('Basic Data'!S7&gt;0),('Basic Data'!C7),("-"))</f>
        <v>-</v>
      </c>
      <c r="C10" s="131"/>
      <c r="D10" s="131"/>
      <c r="E10" s="131"/>
      <c r="F10" s="131">
        <f>'Basic Data'!S7</f>
        <v>0</v>
      </c>
      <c r="G10" s="131"/>
      <c r="H10" s="131">
        <f t="shared" si="0"/>
        <v>0</v>
      </c>
      <c r="I10" s="131"/>
    </row>
    <row r="11" spans="1:9" ht="12.75">
      <c r="A11" s="67" t="str">
        <f>IF(AND('Basic Data'!S8&gt;0),('Basic Data'!B8),("-"))</f>
        <v>-</v>
      </c>
      <c r="B11" s="67" t="str">
        <f>IF(AND('Basic Data'!S8&gt;0),('Basic Data'!C8),("-"))</f>
        <v>-</v>
      </c>
      <c r="C11" s="131"/>
      <c r="D11" s="131"/>
      <c r="E11" s="131"/>
      <c r="F11" s="131">
        <f>'Basic Data'!S8</f>
        <v>0</v>
      </c>
      <c r="G11" s="131"/>
      <c r="H11" s="131">
        <f t="shared" si="0"/>
        <v>0</v>
      </c>
      <c r="I11" s="131"/>
    </row>
    <row r="12" spans="1:9" ht="12.75">
      <c r="A12" s="67" t="str">
        <f>IF(AND('Basic Data'!S9&gt;0),('Basic Data'!B9),("-"))</f>
        <v>-</v>
      </c>
      <c r="B12" s="67" t="str">
        <f>IF(AND('Basic Data'!S9&gt;0),('Basic Data'!C9),("-"))</f>
        <v>-</v>
      </c>
      <c r="C12" s="131"/>
      <c r="D12" s="131"/>
      <c r="E12" s="131"/>
      <c r="F12" s="131">
        <f>'Basic Data'!S9</f>
        <v>0</v>
      </c>
      <c r="G12" s="131"/>
      <c r="H12" s="131">
        <f t="shared" si="0"/>
        <v>0</v>
      </c>
      <c r="I12" s="131"/>
    </row>
    <row r="13" spans="1:9" ht="12.75">
      <c r="A13" s="67" t="str">
        <f>IF(AND('Basic Data'!S10&gt;0),('Basic Data'!B10),("-"))</f>
        <v>-</v>
      </c>
      <c r="B13" s="67" t="str">
        <f>IF(AND('Basic Data'!S10&gt;0),('Basic Data'!C10),("-"))</f>
        <v>-</v>
      </c>
      <c r="C13" s="131"/>
      <c r="D13" s="131"/>
      <c r="E13" s="131"/>
      <c r="F13" s="131">
        <f>'Basic Data'!S10</f>
        <v>0</v>
      </c>
      <c r="G13" s="131"/>
      <c r="H13" s="131">
        <f t="shared" si="0"/>
        <v>0</v>
      </c>
      <c r="I13" s="131"/>
    </row>
    <row r="14" spans="1:9" ht="12.75">
      <c r="A14" s="67" t="str">
        <f>IF(AND('Basic Data'!S11&gt;0),('Basic Data'!B11),("-"))</f>
        <v>-</v>
      </c>
      <c r="B14" s="67" t="str">
        <f>IF(AND('Basic Data'!S11&gt;0),('Basic Data'!C11),("-"))</f>
        <v>-</v>
      </c>
      <c r="C14" s="131"/>
      <c r="D14" s="131"/>
      <c r="E14" s="131"/>
      <c r="F14" s="131">
        <f>'Basic Data'!S11</f>
        <v>0</v>
      </c>
      <c r="G14" s="131"/>
      <c r="H14" s="131">
        <f t="shared" si="0"/>
        <v>0</v>
      </c>
      <c r="I14" s="131"/>
    </row>
    <row r="15" spans="1:9" ht="12.75">
      <c r="A15" s="67" t="str">
        <f>IF(AND('Basic Data'!S12&gt;0),('Basic Data'!B12),("-"))</f>
        <v>-</v>
      </c>
      <c r="B15" s="67" t="str">
        <f>IF(AND('Basic Data'!S12&gt;0),('Basic Data'!C12),("-"))</f>
        <v>-</v>
      </c>
      <c r="C15" s="131"/>
      <c r="D15" s="131"/>
      <c r="E15" s="131"/>
      <c r="F15" s="131">
        <f>'Basic Data'!S12</f>
        <v>0</v>
      </c>
      <c r="G15" s="131"/>
      <c r="H15" s="131">
        <f t="shared" si="0"/>
        <v>0</v>
      </c>
      <c r="I15" s="131"/>
    </row>
    <row r="16" spans="1:9" ht="12.75">
      <c r="A16" s="67" t="str">
        <f>IF(AND('Basic Data'!S13&gt;0),('Basic Data'!B13),("-"))</f>
        <v>-</v>
      </c>
      <c r="B16" s="67" t="str">
        <f>IF(AND('Basic Data'!S13&gt;0),('Basic Data'!C13),("-"))</f>
        <v>-</v>
      </c>
      <c r="C16" s="131"/>
      <c r="D16" s="131"/>
      <c r="E16" s="131"/>
      <c r="F16" s="131">
        <f>'Basic Data'!S13</f>
        <v>0</v>
      </c>
      <c r="G16" s="131"/>
      <c r="H16" s="131">
        <f t="shared" si="0"/>
        <v>0</v>
      </c>
      <c r="I16" s="131"/>
    </row>
    <row r="17" spans="1:9" ht="12.75">
      <c r="A17" s="67" t="str">
        <f>IF(AND('Basic Data'!S14&gt;0),('Basic Data'!B14),("-"))</f>
        <v>-</v>
      </c>
      <c r="B17" s="67" t="str">
        <f>IF(AND('Basic Data'!S14&gt;0),('Basic Data'!C14),("-"))</f>
        <v>-</v>
      </c>
      <c r="C17" s="131"/>
      <c r="D17" s="131"/>
      <c r="E17" s="131"/>
      <c r="F17" s="131">
        <f>'Basic Data'!S14</f>
        <v>0</v>
      </c>
      <c r="G17" s="131"/>
      <c r="H17" s="131">
        <f t="shared" si="0"/>
        <v>0</v>
      </c>
      <c r="I17" s="131"/>
    </row>
    <row r="18" spans="1:9" ht="12.75">
      <c r="A18" s="67" t="str">
        <f>IF(AND('Basic Data'!S15&gt;0),('Basic Data'!B15),("-"))</f>
        <v>-</v>
      </c>
      <c r="B18" s="67" t="str">
        <f>IF(AND('Basic Data'!S15&gt;0),('Basic Data'!C15),("-"))</f>
        <v>-</v>
      </c>
      <c r="C18" s="131"/>
      <c r="D18" s="131"/>
      <c r="E18" s="131"/>
      <c r="F18" s="131">
        <f>'Basic Data'!S15</f>
        <v>0</v>
      </c>
      <c r="G18" s="131"/>
      <c r="H18" s="131">
        <f t="shared" si="0"/>
        <v>0</v>
      </c>
      <c r="I18" s="131"/>
    </row>
    <row r="19" spans="1:9" ht="12.75">
      <c r="A19" s="67" t="str">
        <f>IF(AND('Basic Data'!S16&gt;0),('Basic Data'!B16),("-"))</f>
        <v>-</v>
      </c>
      <c r="B19" s="67" t="str">
        <f>IF(AND('Basic Data'!S16&gt;0),('Basic Data'!C16),("-"))</f>
        <v>-</v>
      </c>
      <c r="C19" s="131"/>
      <c r="D19" s="131"/>
      <c r="E19" s="131"/>
      <c r="F19" s="131">
        <f>'Basic Data'!S16</f>
        <v>0</v>
      </c>
      <c r="G19" s="131"/>
      <c r="H19" s="131">
        <f t="shared" si="0"/>
        <v>0</v>
      </c>
      <c r="I19" s="131"/>
    </row>
    <row r="20" spans="1:9" ht="12.75">
      <c r="A20" s="67" t="str">
        <f>IF(AND('Basic Data'!S17&gt;0),('Basic Data'!B17),("-"))</f>
        <v>-</v>
      </c>
      <c r="B20" s="67" t="str">
        <f>IF(AND('Basic Data'!S17&gt;0),('Basic Data'!C17),("-"))</f>
        <v>-</v>
      </c>
      <c r="C20" s="131"/>
      <c r="D20" s="131"/>
      <c r="E20" s="131"/>
      <c r="F20" s="131">
        <f>'Basic Data'!S17</f>
        <v>0</v>
      </c>
      <c r="G20" s="131"/>
      <c r="H20" s="131">
        <f t="shared" si="0"/>
        <v>0</v>
      </c>
      <c r="I20" s="131"/>
    </row>
    <row r="21" spans="1:9" ht="12.75">
      <c r="A21" s="67" t="str">
        <f>IF(AND('Basic Data'!S18&gt;0),('Basic Data'!B18),("-"))</f>
        <v>-</v>
      </c>
      <c r="B21" s="67" t="str">
        <f>IF(AND('Basic Data'!S18&gt;0),('Basic Data'!C18),("-"))</f>
        <v>-</v>
      </c>
      <c r="C21" s="131"/>
      <c r="D21" s="131"/>
      <c r="E21" s="131"/>
      <c r="F21" s="131">
        <f>'Basic Data'!S18</f>
        <v>0</v>
      </c>
      <c r="G21" s="131"/>
      <c r="H21" s="131">
        <f t="shared" si="0"/>
        <v>0</v>
      </c>
      <c r="I21" s="131"/>
    </row>
    <row r="22" spans="1:9" ht="12.75">
      <c r="A22" s="67" t="str">
        <f>IF(AND('Basic Data'!S19&gt;0),('Basic Data'!B19),("-"))</f>
        <v>-</v>
      </c>
      <c r="B22" s="67" t="str">
        <f>IF(AND('Basic Data'!S19&gt;0),('Basic Data'!C19),("-"))</f>
        <v>-</v>
      </c>
      <c r="C22" s="131"/>
      <c r="D22" s="131"/>
      <c r="E22" s="131"/>
      <c r="F22" s="131">
        <f>'Basic Data'!S19</f>
        <v>0</v>
      </c>
      <c r="G22" s="131"/>
      <c r="H22" s="131">
        <f t="shared" si="0"/>
        <v>0</v>
      </c>
      <c r="I22" s="131"/>
    </row>
    <row r="23" spans="1:9" ht="12.75">
      <c r="A23" s="67" t="str">
        <f>IF(AND('Basic Data'!S20&gt;0),('Basic Data'!B20),("-"))</f>
        <v>-</v>
      </c>
      <c r="B23" s="67" t="str">
        <f>IF(AND('Basic Data'!S20&gt;0),('Basic Data'!C20),("-"))</f>
        <v>-</v>
      </c>
      <c r="C23" s="131"/>
      <c r="D23" s="131"/>
      <c r="E23" s="131"/>
      <c r="F23" s="131">
        <f>'Basic Data'!S20</f>
        <v>0</v>
      </c>
      <c r="G23" s="131"/>
      <c r="H23" s="131">
        <f t="shared" si="0"/>
        <v>0</v>
      </c>
      <c r="I23" s="131"/>
    </row>
    <row r="24" spans="1:9" ht="12.75">
      <c r="A24" s="67" t="str">
        <f>IF(AND('Basic Data'!S21&gt;0),('Basic Data'!B21),("-"))</f>
        <v>-</v>
      </c>
      <c r="B24" s="67" t="str">
        <f>IF(AND('Basic Data'!S21&gt;0),('Basic Data'!C21),("-"))</f>
        <v>-</v>
      </c>
      <c r="C24" s="131"/>
      <c r="D24" s="131"/>
      <c r="E24" s="131"/>
      <c r="F24" s="131">
        <f>'Basic Data'!S21</f>
        <v>0</v>
      </c>
      <c r="G24" s="131"/>
      <c r="H24" s="131">
        <f t="shared" si="0"/>
        <v>0</v>
      </c>
      <c r="I24" s="131"/>
    </row>
    <row r="25" spans="1:9" ht="12.75">
      <c r="A25" s="67" t="str">
        <f>IF(AND('Basic Data'!S22&gt;0),('Basic Data'!B22),("-"))</f>
        <v>-</v>
      </c>
      <c r="B25" s="67" t="str">
        <f>IF(AND('Basic Data'!S22&gt;0),('Basic Data'!C22),("-"))</f>
        <v>-</v>
      </c>
      <c r="C25" s="131"/>
      <c r="D25" s="131"/>
      <c r="E25" s="131"/>
      <c r="F25" s="131">
        <f>'Basic Data'!S22</f>
        <v>0</v>
      </c>
      <c r="G25" s="131"/>
      <c r="H25" s="131">
        <f t="shared" si="0"/>
        <v>0</v>
      </c>
      <c r="I25" s="131"/>
    </row>
    <row r="26" spans="1:9" ht="12.75">
      <c r="A26" s="67" t="str">
        <f>IF(AND('Basic Data'!S23&gt;0),('Basic Data'!B23),("-"))</f>
        <v>-</v>
      </c>
      <c r="B26" s="67" t="str">
        <f>IF(AND('Basic Data'!S23&gt;0),('Basic Data'!C23),("-"))</f>
        <v>-</v>
      </c>
      <c r="C26" s="131"/>
      <c r="D26" s="131"/>
      <c r="E26" s="131"/>
      <c r="F26" s="131">
        <f>'Basic Data'!S23</f>
        <v>0</v>
      </c>
      <c r="G26" s="131"/>
      <c r="H26" s="131">
        <f t="shared" si="0"/>
        <v>0</v>
      </c>
      <c r="I26" s="131"/>
    </row>
    <row r="27" spans="1:9" ht="12.75">
      <c r="A27" s="67" t="str">
        <f>IF(AND('Basic Data'!S24&gt;0),('Basic Data'!B24),("-"))</f>
        <v>-</v>
      </c>
      <c r="B27" s="67" t="str">
        <f>IF(AND('Basic Data'!S24&gt;0),('Basic Data'!C24),("-"))</f>
        <v>-</v>
      </c>
      <c r="C27" s="131"/>
      <c r="D27" s="131"/>
      <c r="E27" s="131"/>
      <c r="F27" s="131">
        <f>'Basic Data'!S24</f>
        <v>0</v>
      </c>
      <c r="G27" s="131"/>
      <c r="H27" s="131">
        <f t="shared" si="0"/>
        <v>0</v>
      </c>
      <c r="I27" s="131"/>
    </row>
    <row r="28" spans="1:9" ht="12.75">
      <c r="A28" s="67" t="str">
        <f>IF(AND('Basic Data'!S25&gt;0),('Basic Data'!B25),("-"))</f>
        <v>-</v>
      </c>
      <c r="B28" s="67" t="str">
        <f>IF(AND('Basic Data'!S25&gt;0),('Basic Data'!C25),("-"))</f>
        <v>-</v>
      </c>
      <c r="C28" s="131"/>
      <c r="D28" s="131"/>
      <c r="E28" s="131"/>
      <c r="F28" s="131">
        <f>'Basic Data'!S25</f>
        <v>0</v>
      </c>
      <c r="G28" s="131"/>
      <c r="H28" s="131">
        <f t="shared" si="0"/>
        <v>0</v>
      </c>
      <c r="I28" s="131"/>
    </row>
    <row r="29" spans="1:9" ht="12.75">
      <c r="A29" s="67" t="str">
        <f>IF(AND('Basic Data'!S26&gt;0),('Basic Data'!B26),("-"))</f>
        <v>-</v>
      </c>
      <c r="B29" s="67" t="str">
        <f>IF(AND('Basic Data'!S26&gt;0),('Basic Data'!C26),("-"))</f>
        <v>-</v>
      </c>
      <c r="C29" s="131"/>
      <c r="D29" s="131"/>
      <c r="E29" s="131"/>
      <c r="F29" s="131">
        <f>'Basic Data'!S26</f>
        <v>0</v>
      </c>
      <c r="G29" s="131"/>
      <c r="H29" s="131">
        <f t="shared" si="0"/>
        <v>0</v>
      </c>
      <c r="I29" s="131"/>
    </row>
    <row r="30" spans="1:9" ht="12.75">
      <c r="A30" s="67" t="str">
        <f>IF(AND('Basic Data'!S27&gt;0),('Basic Data'!B27),("-"))</f>
        <v>-</v>
      </c>
      <c r="B30" s="67" t="str">
        <f>IF(AND('Basic Data'!S27&gt;0),('Basic Data'!C27),("-"))</f>
        <v>-</v>
      </c>
      <c r="C30" s="131"/>
      <c r="D30" s="131"/>
      <c r="E30" s="131"/>
      <c r="F30" s="131">
        <f>'Basic Data'!S27</f>
        <v>0</v>
      </c>
      <c r="G30" s="131"/>
      <c r="H30" s="131">
        <f t="shared" si="0"/>
        <v>0</v>
      </c>
      <c r="I30" s="131"/>
    </row>
    <row r="31" spans="1:9" s="1" customFormat="1" ht="12.75">
      <c r="A31" s="54" t="str">
        <f>IF(AND('Basic Data'!S28&gt;0),('Basic Data'!B28),("-"))</f>
        <v>-</v>
      </c>
      <c r="B31" s="54"/>
      <c r="C31" s="3"/>
      <c r="D31" s="3"/>
      <c r="E31" s="3"/>
      <c r="F31" s="3">
        <f>SUM(F6:F30)</f>
        <v>1250</v>
      </c>
      <c r="G31" s="3"/>
      <c r="H31" s="3">
        <f t="shared" si="0"/>
        <v>0</v>
      </c>
      <c r="I31" s="3"/>
    </row>
    <row r="33" spans="1:4" s="44" customFormat="1" ht="12.75">
      <c r="A33" s="120" t="s">
        <v>284</v>
      </c>
      <c r="B33" s="125" t="str">
        <f>'Basic Data'!C30</f>
        <v>Uppala</v>
      </c>
      <c r="C33" s="126"/>
      <c r="D33" s="127"/>
    </row>
    <row r="34" spans="1:4" s="44" customFormat="1" ht="12.75">
      <c r="A34" s="120" t="s">
        <v>236</v>
      </c>
      <c r="B34" s="128">
        <f>'Basic Data'!C31</f>
        <v>40330</v>
      </c>
      <c r="C34" s="126"/>
      <c r="D34" s="127"/>
    </row>
    <row r="35" spans="5:9" s="44" customFormat="1" ht="28.5" customHeight="1">
      <c r="E35" s="122"/>
      <c r="H35" s="333" t="str">
        <f>'Basic Data'!C32</f>
        <v>Headmistress GHSS UPPALA</v>
      </c>
      <c r="I35" s="333"/>
    </row>
  </sheetData>
  <sheetProtection password="CCB7" sheet="1" objects="1" scenarios="1"/>
  <protectedRanges>
    <protectedRange sqref="C6:E30 G6:G30 I6:I30" name="Range1"/>
  </protectedRanges>
  <mergeCells count="5">
    <mergeCell ref="H35:I35"/>
    <mergeCell ref="A1:I1"/>
    <mergeCell ref="A2:I2"/>
    <mergeCell ref="A3:I3"/>
    <mergeCell ref="A4:D4"/>
  </mergeCells>
  <printOptions/>
  <pageMargins left="0.48" right="0.44" top="0.56" bottom="0.45" header="0.43" footer="0.31"/>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P61"/>
  <sheetViews>
    <sheetView tabSelected="1" workbookViewId="0" topLeftCell="C1">
      <selection activeCell="D12" sqref="D12"/>
    </sheetView>
  </sheetViews>
  <sheetFormatPr defaultColWidth="9.140625" defaultRowHeight="15" customHeight="1"/>
  <cols>
    <col min="1" max="1" width="6.7109375" style="212" customWidth="1"/>
    <col min="2" max="2" width="32.28125" style="211" customWidth="1"/>
    <col min="3" max="3" width="25.57421875" style="212" customWidth="1"/>
    <col min="4" max="4" width="19.421875" style="212" customWidth="1"/>
    <col min="5" max="5" width="11.00390625" style="227" customWidth="1"/>
    <col min="6" max="6" width="9.00390625" style="227" customWidth="1"/>
    <col min="7" max="7" width="21.140625" style="227" customWidth="1"/>
    <col min="8" max="8" width="16.28125" style="211" customWidth="1"/>
    <col min="9" max="16384" width="9.140625" style="211" customWidth="1"/>
  </cols>
  <sheetData>
    <row r="1" spans="1:12" ht="15" customHeight="1">
      <c r="A1" s="372" t="s">
        <v>438</v>
      </c>
      <c r="B1" s="372"/>
      <c r="C1" s="372"/>
      <c r="D1" s="372"/>
      <c r="E1" s="372"/>
      <c r="F1" s="372"/>
      <c r="G1" s="372"/>
      <c r="H1" s="372"/>
      <c r="I1" s="213"/>
      <c r="J1" s="213"/>
      <c r="K1" s="213"/>
      <c r="L1" s="213"/>
    </row>
    <row r="2" spans="1:12" ht="15" customHeight="1">
      <c r="A2" s="372" t="s">
        <v>466</v>
      </c>
      <c r="B2" s="372"/>
      <c r="C2" s="372"/>
      <c r="D2" s="372"/>
      <c r="E2" s="372"/>
      <c r="F2" s="372"/>
      <c r="G2" s="372"/>
      <c r="H2" s="372"/>
      <c r="I2" s="213"/>
      <c r="J2" s="213"/>
      <c r="K2" s="213"/>
      <c r="L2" s="213"/>
    </row>
    <row r="3" spans="1:12" s="44" customFormat="1" ht="15" customHeight="1">
      <c r="A3" s="376" t="s">
        <v>457</v>
      </c>
      <c r="B3" s="376"/>
      <c r="C3" s="376"/>
      <c r="D3" s="376"/>
      <c r="E3" s="376"/>
      <c r="F3" s="376"/>
      <c r="G3" s="376"/>
      <c r="H3" s="214" t="str">
        <f>'Basic Data'!C1</f>
        <v>May 2010</v>
      </c>
      <c r="I3" s="183"/>
      <c r="J3" s="183"/>
      <c r="L3" s="183"/>
    </row>
    <row r="4" spans="1:8" s="44" customFormat="1" ht="15" customHeight="1">
      <c r="A4" s="376" t="s">
        <v>460</v>
      </c>
      <c r="B4" s="376"/>
      <c r="C4" s="44" t="str">
        <f>'Basic Data'!C35:J35</f>
        <v>Manjeswar</v>
      </c>
      <c r="D4" s="354" t="s">
        <v>461</v>
      </c>
      <c r="E4" s="354"/>
      <c r="F4" s="354" t="str">
        <f>'Basic Data'!C32</f>
        <v>Headmistress GHSS UPPALA</v>
      </c>
      <c r="G4" s="354"/>
      <c r="H4" s="354"/>
    </row>
    <row r="5" spans="1:16" s="44" customFormat="1" ht="15" customHeight="1">
      <c r="A5" s="376" t="s">
        <v>459</v>
      </c>
      <c r="B5" s="376"/>
      <c r="C5" s="376"/>
      <c r="D5" s="376" t="str">
        <f>'Basic Data'!C34</f>
        <v>GHSS UPPALA</v>
      </c>
      <c r="E5" s="376"/>
      <c r="F5" s="376"/>
      <c r="G5" s="376"/>
      <c r="H5" s="376"/>
      <c r="P5" s="44" t="s">
        <v>440</v>
      </c>
    </row>
    <row r="6" spans="1:16" s="44" customFormat="1" ht="30.75" customHeight="1">
      <c r="A6" s="404" t="s">
        <v>458</v>
      </c>
      <c r="B6" s="404"/>
      <c r="C6" s="404"/>
      <c r="D6" s="404"/>
      <c r="E6" s="404"/>
      <c r="F6" s="404"/>
      <c r="G6" s="404"/>
      <c r="H6" s="404"/>
      <c r="I6" s="186"/>
      <c r="J6" s="186"/>
      <c r="K6" s="186"/>
      <c r="L6" s="186"/>
      <c r="P6" s="44" t="s">
        <v>439</v>
      </c>
    </row>
    <row r="7" spans="1:8" s="215" customFormat="1" ht="38.25">
      <c r="A7" s="405" t="s">
        <v>441</v>
      </c>
      <c r="B7" s="407" t="s">
        <v>442</v>
      </c>
      <c r="C7" s="405" t="s">
        <v>443</v>
      </c>
      <c r="D7" s="405" t="s">
        <v>462</v>
      </c>
      <c r="E7" s="405" t="s">
        <v>463</v>
      </c>
      <c r="F7" s="405"/>
      <c r="G7" s="232" t="s">
        <v>464</v>
      </c>
      <c r="H7" s="405" t="s">
        <v>465</v>
      </c>
    </row>
    <row r="8" spans="1:8" s="44" customFormat="1" ht="15" customHeight="1">
      <c r="A8" s="405"/>
      <c r="B8" s="407"/>
      <c r="C8" s="405"/>
      <c r="D8" s="405"/>
      <c r="E8" s="233" t="s">
        <v>444</v>
      </c>
      <c r="F8" s="233" t="s">
        <v>445</v>
      </c>
      <c r="G8" s="233" t="s">
        <v>444</v>
      </c>
      <c r="H8" s="405"/>
    </row>
    <row r="9" spans="1:8" s="44" customFormat="1" ht="14.25" customHeight="1">
      <c r="A9" s="27">
        <v>1</v>
      </c>
      <c r="B9" s="67" t="str">
        <f>IF(AND('Basic Data'!T29&gt;0),('Basic Data'!B29),("-"))</f>
        <v>-</v>
      </c>
      <c r="C9" s="67" t="str">
        <f>IF(AND('Basic Data'!T29&gt;0),('Basic Data'!AJ29),("-"))</f>
        <v>-</v>
      </c>
      <c r="D9" s="67" t="str">
        <f>IF(AND('Basic Data'!T29&gt;0),('Basic Data'!C1),("-"))</f>
        <v>-</v>
      </c>
      <c r="E9" s="233">
        <f>'Basic Data'!T29</f>
        <v>0</v>
      </c>
      <c r="F9" s="233">
        <v>0</v>
      </c>
      <c r="G9" s="233">
        <f aca="true" t="shared" si="0" ref="G9:G20">E9</f>
        <v>0</v>
      </c>
      <c r="H9" s="27"/>
    </row>
    <row r="10" spans="1:8" s="44" customFormat="1" ht="14.25" customHeight="1">
      <c r="A10" s="27">
        <v>2</v>
      </c>
      <c r="B10" s="67" t="str">
        <f>IF(AND('Basic Data'!T4&gt;0),('Basic Data'!B4),("-"))</f>
        <v>-</v>
      </c>
      <c r="C10" s="67" t="str">
        <f>IF(AND('Basic Data'!T4&gt;0),('Basic Data'!AI4),("-"))</f>
        <v>-</v>
      </c>
      <c r="D10" s="67" t="str">
        <f>IF(AND('Basic Data'!T4&gt;0),('Basic Data'!C1),("-"))</f>
        <v>-</v>
      </c>
      <c r="E10" s="233">
        <f>'Basic Data'!T4</f>
        <v>0</v>
      </c>
      <c r="F10" s="233">
        <v>0</v>
      </c>
      <c r="G10" s="233">
        <f t="shared" si="0"/>
        <v>0</v>
      </c>
      <c r="H10" s="27"/>
    </row>
    <row r="11" spans="1:8" s="44" customFormat="1" ht="14.25" customHeight="1">
      <c r="A11" s="27">
        <v>3</v>
      </c>
      <c r="B11" s="67" t="str">
        <f>IF(AND('Basic Data'!T5&gt;0),('Basic Data'!B5),("-"))</f>
        <v>Name</v>
      </c>
      <c r="C11" s="67">
        <f>IF(AND('Basic Data'!T5&gt;0),('Basic Data'!AI5),("-"))</f>
        <v>785392</v>
      </c>
      <c r="D11" s="67" t="str">
        <f>IF(AND('Basic Data'!T5&gt;0),('Basic Data'!C1),("-"))</f>
        <v>May 2010</v>
      </c>
      <c r="E11" s="233">
        <f>'Basic Data'!T5</f>
        <v>68</v>
      </c>
      <c r="F11" s="233">
        <v>0</v>
      </c>
      <c r="G11" s="233">
        <f t="shared" si="0"/>
        <v>68</v>
      </c>
      <c r="H11" s="27"/>
    </row>
    <row r="12" spans="1:8" s="44" customFormat="1" ht="14.25" customHeight="1">
      <c r="A12" s="27">
        <v>4</v>
      </c>
      <c r="B12" s="67" t="str">
        <f>IF(AND('Basic Data'!T6&gt;0),('Basic Data'!B6),("-"))</f>
        <v>-</v>
      </c>
      <c r="C12" s="67" t="str">
        <f>IF(AND('Basic Data'!T6&gt;0),('Basic Data'!AI6),("-"))</f>
        <v>-</v>
      </c>
      <c r="D12" s="67" t="str">
        <f>IF(AND('Basic Data'!T6&gt;0),('Basic Data'!C1),("-"))</f>
        <v>-</v>
      </c>
      <c r="E12" s="233">
        <f>'Basic Data'!T6</f>
        <v>0</v>
      </c>
      <c r="F12" s="233">
        <v>0</v>
      </c>
      <c r="G12" s="233">
        <f t="shared" si="0"/>
        <v>0</v>
      </c>
      <c r="H12" s="27"/>
    </row>
    <row r="13" spans="1:8" s="44" customFormat="1" ht="14.25" customHeight="1">
      <c r="A13" s="27">
        <v>5</v>
      </c>
      <c r="B13" s="67" t="str">
        <f>IF(AND('Basic Data'!T7&gt;0),('Basic Data'!B7),("-"))</f>
        <v>-</v>
      </c>
      <c r="C13" s="67" t="str">
        <f>IF(AND('Basic Data'!T7&gt;0),('Basic Data'!AI7),("-"))</f>
        <v>-</v>
      </c>
      <c r="D13" s="67" t="str">
        <f>IF(AND('Basic Data'!T7&gt;0),('Basic Data'!C1),("-"))</f>
        <v>-</v>
      </c>
      <c r="E13" s="233">
        <f>'Basic Data'!T7</f>
        <v>0</v>
      </c>
      <c r="F13" s="233">
        <v>0</v>
      </c>
      <c r="G13" s="233">
        <f t="shared" si="0"/>
        <v>0</v>
      </c>
      <c r="H13" s="27"/>
    </row>
    <row r="14" spans="1:8" s="44" customFormat="1" ht="14.25" customHeight="1">
      <c r="A14" s="27">
        <v>6</v>
      </c>
      <c r="B14" s="67" t="str">
        <f>IF(AND('Basic Data'!T8&gt;0),('Basic Data'!B8),("-"))</f>
        <v>-</v>
      </c>
      <c r="C14" s="67" t="str">
        <f>IF(AND('Basic Data'!T8&gt;0),('Basic Data'!AI8),("-"))</f>
        <v>-</v>
      </c>
      <c r="D14" s="67" t="str">
        <f>IF(AND('Basic Data'!T8&gt;0),('Basic Data'!C1),("-"))</f>
        <v>-</v>
      </c>
      <c r="E14" s="233">
        <f>'Basic Data'!T8</f>
        <v>0</v>
      </c>
      <c r="F14" s="233">
        <v>0</v>
      </c>
      <c r="G14" s="233">
        <f t="shared" si="0"/>
        <v>0</v>
      </c>
      <c r="H14" s="27"/>
    </row>
    <row r="15" spans="1:8" s="44" customFormat="1" ht="14.25" customHeight="1">
      <c r="A15" s="27">
        <v>7</v>
      </c>
      <c r="B15" s="67" t="str">
        <f>IF(AND('Basic Data'!T9&gt;0),('Basic Data'!B9),("-"))</f>
        <v>Name</v>
      </c>
      <c r="C15" s="67">
        <f>IF(AND('Basic Data'!T9&gt;0),('Basic Data'!AI9),("-"))</f>
        <v>0</v>
      </c>
      <c r="D15" s="67" t="str">
        <f>IF(AND('Basic Data'!T9&gt;0),('Basic Data'!C1),("-"))</f>
        <v>May 2010</v>
      </c>
      <c r="E15" s="233">
        <f>'Basic Data'!T9</f>
        <v>455</v>
      </c>
      <c r="F15" s="233">
        <v>0</v>
      </c>
      <c r="G15" s="233">
        <f t="shared" si="0"/>
        <v>455</v>
      </c>
      <c r="H15" s="27"/>
    </row>
    <row r="16" spans="1:8" s="44" customFormat="1" ht="14.25" customHeight="1">
      <c r="A16" s="27">
        <v>8</v>
      </c>
      <c r="B16" s="67" t="str">
        <f>IF(AND('Basic Data'!T10&gt;0),('Basic Data'!B10),("-"))</f>
        <v>-</v>
      </c>
      <c r="C16" s="67" t="str">
        <f>IF(AND('Basic Data'!T10&gt;0),('Basic Data'!AI10),("-"))</f>
        <v>-</v>
      </c>
      <c r="D16" s="67" t="str">
        <f>IF(AND('Basic Data'!T10&gt;0),('Basic Data'!C1),("-"))</f>
        <v>-</v>
      </c>
      <c r="E16" s="233">
        <f>'Basic Data'!T10</f>
        <v>0</v>
      </c>
      <c r="F16" s="233">
        <v>0</v>
      </c>
      <c r="G16" s="233">
        <f t="shared" si="0"/>
        <v>0</v>
      </c>
      <c r="H16" s="27"/>
    </row>
    <row r="17" spans="1:8" s="44" customFormat="1" ht="14.25" customHeight="1">
      <c r="A17" s="27">
        <v>9</v>
      </c>
      <c r="B17" s="67" t="str">
        <f>IF(AND('Basic Data'!T11&gt;0),('Basic Data'!B11),("-"))</f>
        <v>-</v>
      </c>
      <c r="C17" s="67" t="str">
        <f>IF(AND('Basic Data'!T11&gt;0),('Basic Data'!AI11),("-"))</f>
        <v>-</v>
      </c>
      <c r="D17" s="67" t="str">
        <f>IF(AND('Basic Data'!T11&gt;0),('Basic Data'!C1),("-"))</f>
        <v>-</v>
      </c>
      <c r="E17" s="233">
        <f>'Basic Data'!T11</f>
        <v>0</v>
      </c>
      <c r="F17" s="233">
        <v>0</v>
      </c>
      <c r="G17" s="233">
        <f t="shared" si="0"/>
        <v>0</v>
      </c>
      <c r="H17" s="27"/>
    </row>
    <row r="18" spans="1:8" s="44" customFormat="1" ht="14.25" customHeight="1">
      <c r="A18" s="27">
        <v>10</v>
      </c>
      <c r="B18" s="67" t="str">
        <f>IF(AND('Basic Data'!T12&gt;0),('Basic Data'!B12),("-"))</f>
        <v>-</v>
      </c>
      <c r="C18" s="67" t="str">
        <f>IF(AND('Basic Data'!T12&gt;0),('Basic Data'!AI12),("-"))</f>
        <v>-</v>
      </c>
      <c r="D18" s="67" t="str">
        <f>IF(AND('Basic Data'!T12&gt;0),('Basic Data'!C1),("-"))</f>
        <v>-</v>
      </c>
      <c r="E18" s="233">
        <f>'Basic Data'!T12</f>
        <v>0</v>
      </c>
      <c r="F18" s="233">
        <v>0</v>
      </c>
      <c r="G18" s="233">
        <f t="shared" si="0"/>
        <v>0</v>
      </c>
      <c r="H18" s="27"/>
    </row>
    <row r="19" spans="1:8" s="44" customFormat="1" ht="14.25" customHeight="1">
      <c r="A19" s="27">
        <v>11</v>
      </c>
      <c r="B19" s="67" t="str">
        <f>IF(AND('Basic Data'!T13&gt;0),('Basic Data'!B13),("-"))</f>
        <v>Name</v>
      </c>
      <c r="C19" s="67">
        <f>IF(AND('Basic Data'!T13&gt;0),('Basic Data'!AI13),("-"))</f>
        <v>0</v>
      </c>
      <c r="D19" s="67" t="str">
        <f>IF(AND('Basic Data'!T13&gt;0),('Basic Data'!C1),("-"))</f>
        <v>May 2010</v>
      </c>
      <c r="E19" s="233">
        <f>'Basic Data'!T13</f>
        <v>55</v>
      </c>
      <c r="F19" s="233">
        <v>0</v>
      </c>
      <c r="G19" s="233">
        <f t="shared" si="0"/>
        <v>55</v>
      </c>
      <c r="H19" s="27"/>
    </row>
    <row r="20" spans="1:8" s="44" customFormat="1" ht="14.25" customHeight="1">
      <c r="A20" s="27">
        <v>12</v>
      </c>
      <c r="B20" s="67" t="str">
        <f>IF(AND('Basic Data'!T14&gt;0),('Basic Data'!B14),("-"))</f>
        <v>Name</v>
      </c>
      <c r="C20" s="67">
        <f>IF(AND('Basic Data'!T14&gt;0),('Basic Data'!AI14),("-"))</f>
        <v>0</v>
      </c>
      <c r="D20" s="67" t="str">
        <f>IF(AND('Basic Data'!T14&gt;0),('Basic Data'!C1),("-"))</f>
        <v>May 2010</v>
      </c>
      <c r="E20" s="233">
        <f>'Basic Data'!T14</f>
        <v>221</v>
      </c>
      <c r="F20" s="233">
        <v>0</v>
      </c>
      <c r="G20" s="233">
        <f t="shared" si="0"/>
        <v>221</v>
      </c>
      <c r="H20" s="27"/>
    </row>
    <row r="21" spans="1:8" s="44" customFormat="1" ht="14.25" customHeight="1">
      <c r="A21" s="27">
        <v>13</v>
      </c>
      <c r="B21" s="67" t="str">
        <f>IF(AND('Basic Data'!T15&gt;0),('Basic Data'!B15),("-"))</f>
        <v>-</v>
      </c>
      <c r="C21" s="67" t="str">
        <f>IF(AND('Basic Data'!T15&gt;0),('Basic Data'!AI15),("-"))</f>
        <v>-</v>
      </c>
      <c r="D21" s="67" t="str">
        <f>IF(AND('Basic Data'!T15&gt;0),('Basic Data'!C1),("-"))</f>
        <v>-</v>
      </c>
      <c r="E21" s="233">
        <f>'Basic Data'!T15</f>
        <v>0</v>
      </c>
      <c r="F21" s="233">
        <v>0</v>
      </c>
      <c r="G21" s="233">
        <f aca="true" t="shared" si="1" ref="G21:G32">E21</f>
        <v>0</v>
      </c>
      <c r="H21" s="27"/>
    </row>
    <row r="22" spans="1:8" s="44" customFormat="1" ht="14.25" customHeight="1">
      <c r="A22" s="27">
        <v>14</v>
      </c>
      <c r="B22" s="67" t="str">
        <f>IF(AND('Basic Data'!T16&gt;0),('Basic Data'!B16),("-"))</f>
        <v>-</v>
      </c>
      <c r="C22" s="67" t="str">
        <f>IF(AND('Basic Data'!T16&gt;0),('Basic Data'!AI16),("-"))</f>
        <v>-</v>
      </c>
      <c r="D22" s="67" t="str">
        <f>IF(AND('Basic Data'!T16&gt;0),('Basic Data'!C1),("-"))</f>
        <v>-</v>
      </c>
      <c r="E22" s="233">
        <f>'Basic Data'!T16</f>
        <v>0</v>
      </c>
      <c r="F22" s="233">
        <v>0</v>
      </c>
      <c r="G22" s="233">
        <f t="shared" si="1"/>
        <v>0</v>
      </c>
      <c r="H22" s="27"/>
    </row>
    <row r="23" spans="1:8" s="44" customFormat="1" ht="14.25" customHeight="1">
      <c r="A23" s="27">
        <v>15</v>
      </c>
      <c r="B23" s="67" t="str">
        <f>IF(AND('Basic Data'!T17&gt;0),('Basic Data'!B17),("-"))</f>
        <v>-</v>
      </c>
      <c r="C23" s="67" t="str">
        <f>IF(AND('Basic Data'!T17&gt;0),('Basic Data'!AI17),("-"))</f>
        <v>-</v>
      </c>
      <c r="D23" s="67" t="str">
        <f>IF(AND('Basic Data'!T17&gt;0),('Basic Data'!C1),("-"))</f>
        <v>-</v>
      </c>
      <c r="E23" s="233">
        <f>'Basic Data'!T17</f>
        <v>0</v>
      </c>
      <c r="F23" s="233">
        <v>0</v>
      </c>
      <c r="G23" s="233">
        <f t="shared" si="1"/>
        <v>0</v>
      </c>
      <c r="H23" s="27"/>
    </row>
    <row r="24" spans="1:8" s="44" customFormat="1" ht="14.25" customHeight="1">
      <c r="A24" s="27">
        <v>16</v>
      </c>
      <c r="B24" s="67" t="str">
        <f>IF(AND('Basic Data'!T18&gt;0),('Basic Data'!B18),("-"))</f>
        <v>-</v>
      </c>
      <c r="C24" s="67" t="str">
        <f>IF(AND('Basic Data'!T18&gt;0),('Basic Data'!AI18),("-"))</f>
        <v>-</v>
      </c>
      <c r="D24" s="67" t="str">
        <f>IF(AND('Basic Data'!T18&gt;0),('Basic Data'!C1),("-"))</f>
        <v>-</v>
      </c>
      <c r="E24" s="233">
        <f>'Basic Data'!T18</f>
        <v>0</v>
      </c>
      <c r="F24" s="233">
        <v>0</v>
      </c>
      <c r="G24" s="233">
        <f t="shared" si="1"/>
        <v>0</v>
      </c>
      <c r="H24" s="27"/>
    </row>
    <row r="25" spans="1:8" s="44" customFormat="1" ht="14.25" customHeight="1">
      <c r="A25" s="27">
        <v>17</v>
      </c>
      <c r="B25" s="67" t="str">
        <f>IF(AND('Basic Data'!T19&gt;0),('Basic Data'!B19),("-"))</f>
        <v>-</v>
      </c>
      <c r="C25" s="67" t="str">
        <f>IF(AND('Basic Data'!T19&gt;0),('Basic Data'!AI19),("-"))</f>
        <v>-</v>
      </c>
      <c r="D25" s="67" t="str">
        <f>IF(AND('Basic Data'!T19&gt;0),('Basic Data'!C1),("-"))</f>
        <v>-</v>
      </c>
      <c r="E25" s="233">
        <f>'Basic Data'!T19</f>
        <v>0</v>
      </c>
      <c r="F25" s="233">
        <v>0</v>
      </c>
      <c r="G25" s="233">
        <f t="shared" si="1"/>
        <v>0</v>
      </c>
      <c r="H25" s="27"/>
    </row>
    <row r="26" spans="1:8" s="44" customFormat="1" ht="14.25" customHeight="1">
      <c r="A26" s="27">
        <v>18</v>
      </c>
      <c r="B26" s="67" t="str">
        <f>IF(AND('Basic Data'!T20&gt;0),('Basic Data'!B20),("-"))</f>
        <v>-</v>
      </c>
      <c r="C26" s="67" t="str">
        <f>IF(AND('Basic Data'!T20&gt;0),('Basic Data'!AI20),("-"))</f>
        <v>-</v>
      </c>
      <c r="D26" s="67" t="str">
        <f>IF(AND('Basic Data'!T20&gt;0),('Basic Data'!C1),("-"))</f>
        <v>-</v>
      </c>
      <c r="E26" s="233">
        <f>'Basic Data'!T20</f>
        <v>0</v>
      </c>
      <c r="F26" s="233">
        <v>0</v>
      </c>
      <c r="G26" s="233">
        <f t="shared" si="1"/>
        <v>0</v>
      </c>
      <c r="H26" s="27"/>
    </row>
    <row r="27" spans="1:8" s="44" customFormat="1" ht="14.25" customHeight="1">
      <c r="A27" s="27">
        <v>19</v>
      </c>
      <c r="B27" s="67" t="str">
        <f>IF(AND('Basic Data'!T21&gt;0),('Basic Data'!B21),("-"))</f>
        <v>-</v>
      </c>
      <c r="C27" s="67" t="str">
        <f>IF(AND('Basic Data'!T21&gt;0),('Basic Data'!AI21),("-"))</f>
        <v>-</v>
      </c>
      <c r="D27" s="67" t="str">
        <f>IF(AND('Basic Data'!T21&gt;0),('Basic Data'!C1),("-"))</f>
        <v>-</v>
      </c>
      <c r="E27" s="233">
        <f>'Basic Data'!T21</f>
        <v>0</v>
      </c>
      <c r="F27" s="233">
        <v>0</v>
      </c>
      <c r="G27" s="233">
        <f t="shared" si="1"/>
        <v>0</v>
      </c>
      <c r="H27" s="27"/>
    </row>
    <row r="28" spans="1:8" s="44" customFormat="1" ht="14.25" customHeight="1">
      <c r="A28" s="27">
        <v>20</v>
      </c>
      <c r="B28" s="67" t="str">
        <f>IF(AND('Basic Data'!T22&gt;0),('Basic Data'!B22),("-"))</f>
        <v>-</v>
      </c>
      <c r="C28" s="67" t="str">
        <f>IF(AND('Basic Data'!T22&gt;0),('Basic Data'!AI22),("-"))</f>
        <v>-</v>
      </c>
      <c r="D28" s="67" t="str">
        <f>IF(AND('Basic Data'!T22&gt;0),('Basic Data'!C1),("-"))</f>
        <v>-</v>
      </c>
      <c r="E28" s="233">
        <f>'Basic Data'!T22</f>
        <v>0</v>
      </c>
      <c r="F28" s="233">
        <v>0</v>
      </c>
      <c r="G28" s="233">
        <f t="shared" si="1"/>
        <v>0</v>
      </c>
      <c r="H28" s="27"/>
    </row>
    <row r="29" spans="1:8" s="44" customFormat="1" ht="14.25" customHeight="1">
      <c r="A29" s="27">
        <v>21</v>
      </c>
      <c r="B29" s="67" t="str">
        <f>IF(AND('Basic Data'!T23&gt;0),('Basic Data'!B23),("-"))</f>
        <v>-</v>
      </c>
      <c r="C29" s="67" t="str">
        <f>IF(AND('Basic Data'!T23&gt;0),('Basic Data'!AI23),("-"))</f>
        <v>-</v>
      </c>
      <c r="D29" s="67" t="str">
        <f>IF(AND('Basic Data'!T23&gt;0),('Basic Data'!C1),("-"))</f>
        <v>-</v>
      </c>
      <c r="E29" s="233">
        <f>'Basic Data'!T23</f>
        <v>0</v>
      </c>
      <c r="F29" s="233">
        <v>0</v>
      </c>
      <c r="G29" s="233">
        <f t="shared" si="1"/>
        <v>0</v>
      </c>
      <c r="H29" s="27"/>
    </row>
    <row r="30" spans="1:8" s="44" customFormat="1" ht="14.25" customHeight="1">
      <c r="A30" s="27">
        <v>22</v>
      </c>
      <c r="B30" s="67" t="str">
        <f>IF(AND('Basic Data'!T24&gt;0),('Basic Data'!B24),("-"))</f>
        <v>-</v>
      </c>
      <c r="C30" s="67" t="str">
        <f>IF(AND('Basic Data'!T24&gt;0),('Basic Data'!AI24),("-"))</f>
        <v>-</v>
      </c>
      <c r="D30" s="67" t="str">
        <f>IF(AND('Basic Data'!T24&gt;0),('Basic Data'!C1),("-"))</f>
        <v>-</v>
      </c>
      <c r="E30" s="233">
        <f>'Basic Data'!T24</f>
        <v>0</v>
      </c>
      <c r="F30" s="233">
        <v>0</v>
      </c>
      <c r="G30" s="233">
        <f t="shared" si="1"/>
        <v>0</v>
      </c>
      <c r="H30" s="27"/>
    </row>
    <row r="31" spans="1:8" s="44" customFormat="1" ht="14.25" customHeight="1">
      <c r="A31" s="27">
        <v>23</v>
      </c>
      <c r="B31" s="67" t="str">
        <f>IF(AND('Basic Data'!T25&gt;0),('Basic Data'!B25),("-"))</f>
        <v>-</v>
      </c>
      <c r="C31" s="67" t="str">
        <f>IF(AND('Basic Data'!T25&gt;0),('Basic Data'!AI25),("-"))</f>
        <v>-</v>
      </c>
      <c r="D31" s="67" t="str">
        <f>IF(AND('Basic Data'!T25&gt;0),('Basic Data'!C1),("-"))</f>
        <v>-</v>
      </c>
      <c r="E31" s="233">
        <f>'Basic Data'!T25</f>
        <v>0</v>
      </c>
      <c r="F31" s="233">
        <v>0</v>
      </c>
      <c r="G31" s="233">
        <f t="shared" si="1"/>
        <v>0</v>
      </c>
      <c r="H31" s="27"/>
    </row>
    <row r="32" spans="1:8" s="44" customFormat="1" ht="14.25" customHeight="1">
      <c r="A32" s="27">
        <v>24</v>
      </c>
      <c r="B32" s="67" t="str">
        <f>IF(AND('Basic Data'!T26&gt;0),('Basic Data'!B26),("-"))</f>
        <v>-</v>
      </c>
      <c r="C32" s="67" t="str">
        <f>IF(AND('Basic Data'!T26&gt;0),('Basic Data'!AI26),("-"))</f>
        <v>-</v>
      </c>
      <c r="D32" s="67" t="str">
        <f>IF(AND('Basic Data'!T26&gt;0),('Basic Data'!C1),("-"))</f>
        <v>-</v>
      </c>
      <c r="E32" s="233">
        <f>'Basic Data'!T26</f>
        <v>0</v>
      </c>
      <c r="F32" s="233">
        <v>0</v>
      </c>
      <c r="G32" s="233">
        <f t="shared" si="1"/>
        <v>0</v>
      </c>
      <c r="H32" s="27"/>
    </row>
    <row r="33" spans="1:8" s="1" customFormat="1" ht="12" customHeight="1">
      <c r="A33" s="4"/>
      <c r="B33" s="3" t="s">
        <v>178</v>
      </c>
      <c r="C33" s="4"/>
      <c r="D33" s="4"/>
      <c r="E33" s="223">
        <f>SUM(E9:E32)</f>
        <v>799</v>
      </c>
      <c r="F33" s="223">
        <v>0</v>
      </c>
      <c r="G33" s="223">
        <f>SUM(G9:G20)</f>
        <v>799</v>
      </c>
      <c r="H33" s="3"/>
    </row>
    <row r="34" spans="1:8" s="44" customFormat="1" ht="12" customHeight="1">
      <c r="A34" s="222"/>
      <c r="B34" s="126"/>
      <c r="C34" s="127"/>
      <c r="D34" s="127"/>
      <c r="E34" s="224"/>
      <c r="F34" s="224"/>
      <c r="G34" s="224"/>
      <c r="H34" s="220"/>
    </row>
    <row r="35" spans="1:8" s="44" customFormat="1" ht="12" customHeight="1">
      <c r="A35" s="222"/>
      <c r="B35" s="126"/>
      <c r="C35" s="127"/>
      <c r="D35" s="127"/>
      <c r="E35" s="224"/>
      <c r="F35" s="224"/>
      <c r="G35" s="224"/>
      <c r="H35" s="220"/>
    </row>
    <row r="36" spans="1:8" s="44" customFormat="1" ht="12" customHeight="1">
      <c r="A36" s="222"/>
      <c r="B36" s="126" t="s">
        <v>446</v>
      </c>
      <c r="C36" s="127"/>
      <c r="D36" s="127"/>
      <c r="E36" s="224"/>
      <c r="F36" s="224"/>
      <c r="G36" s="224"/>
      <c r="H36" s="220"/>
    </row>
    <row r="37" spans="1:8" s="44" customFormat="1" ht="12" customHeight="1">
      <c r="A37" s="222"/>
      <c r="B37" s="126" t="s">
        <v>447</v>
      </c>
      <c r="C37" s="127"/>
      <c r="D37" s="127"/>
      <c r="E37" s="224" t="s">
        <v>448</v>
      </c>
      <c r="F37" s="224"/>
      <c r="G37" s="224"/>
      <c r="H37" s="220"/>
    </row>
    <row r="38" spans="1:8" s="44" customFormat="1" ht="15" customHeight="1">
      <c r="A38" s="216"/>
      <c r="B38" s="187"/>
      <c r="C38" s="219"/>
      <c r="D38" s="219"/>
      <c r="E38" s="225" t="s">
        <v>449</v>
      </c>
      <c r="F38" s="225"/>
      <c r="G38" s="225"/>
      <c r="H38" s="221"/>
    </row>
    <row r="39" spans="1:8" s="44" customFormat="1" ht="15" customHeight="1">
      <c r="A39" s="406" t="s">
        <v>450</v>
      </c>
      <c r="B39" s="406"/>
      <c r="C39" s="406"/>
      <c r="D39" s="406"/>
      <c r="E39" s="406"/>
      <c r="F39" s="406"/>
      <c r="G39" s="406"/>
      <c r="H39" s="406"/>
    </row>
    <row r="40" spans="1:7" s="44" customFormat="1" ht="15" customHeight="1">
      <c r="A40" s="43"/>
      <c r="C40" s="43"/>
      <c r="D40" s="43"/>
      <c r="E40" s="188"/>
      <c r="F40" s="188"/>
      <c r="G40" s="188"/>
    </row>
    <row r="41" spans="1:7" s="44" customFormat="1" ht="15" customHeight="1">
      <c r="A41" s="355" t="s">
        <v>451</v>
      </c>
      <c r="B41" s="355"/>
      <c r="C41" s="43"/>
      <c r="D41" s="43"/>
      <c r="E41" s="188"/>
      <c r="F41" s="188"/>
      <c r="G41" s="188"/>
    </row>
    <row r="42" spans="1:7" s="44" customFormat="1" ht="15" customHeight="1">
      <c r="A42" s="43"/>
      <c r="C42" s="43"/>
      <c r="D42" s="43"/>
      <c r="E42" s="188"/>
      <c r="F42" s="188"/>
      <c r="G42" s="188"/>
    </row>
    <row r="43" spans="1:8" s="44" customFormat="1" ht="15" customHeight="1">
      <c r="A43" s="355" t="s">
        <v>452</v>
      </c>
      <c r="B43" s="355"/>
      <c r="C43" s="376"/>
      <c r="D43" s="376"/>
      <c r="E43" s="376" t="s">
        <v>453</v>
      </c>
      <c r="F43" s="376"/>
      <c r="G43" s="376"/>
      <c r="H43" s="376"/>
    </row>
    <row r="44" spans="1:7" s="44" customFormat="1" ht="15" customHeight="1">
      <c r="A44" s="43"/>
      <c r="C44" s="43"/>
      <c r="D44" s="43"/>
      <c r="E44" s="188"/>
      <c r="F44" s="188"/>
      <c r="G44" s="188"/>
    </row>
    <row r="45" spans="1:7" s="44" customFormat="1" ht="15" customHeight="1">
      <c r="A45" s="43"/>
      <c r="C45" s="43"/>
      <c r="D45" s="43"/>
      <c r="E45" s="188"/>
      <c r="F45" s="188"/>
      <c r="G45" s="188"/>
    </row>
    <row r="46" spans="1:7" s="44" customFormat="1" ht="15" customHeight="1">
      <c r="A46" s="43"/>
      <c r="C46" s="43"/>
      <c r="D46" s="43"/>
      <c r="E46" s="188"/>
      <c r="F46" s="188"/>
      <c r="G46" s="188"/>
    </row>
    <row r="47" spans="3:7" s="44" customFormat="1" ht="15" customHeight="1">
      <c r="C47" s="43"/>
      <c r="D47" s="43"/>
      <c r="E47" s="188"/>
      <c r="F47" s="188"/>
      <c r="G47" s="188"/>
    </row>
    <row r="48" spans="1:8" s="44" customFormat="1" ht="15" customHeight="1">
      <c r="A48" s="43" t="s">
        <v>454</v>
      </c>
      <c r="C48" s="43"/>
      <c r="F48" s="376" t="s">
        <v>455</v>
      </c>
      <c r="G48" s="376"/>
      <c r="H48" s="376"/>
    </row>
    <row r="49" spans="1:8" s="44" customFormat="1" ht="15" customHeight="1">
      <c r="A49" s="43"/>
      <c r="C49" s="43"/>
      <c r="F49" s="43"/>
      <c r="G49" s="43"/>
      <c r="H49" s="43"/>
    </row>
    <row r="50" spans="1:8" s="44" customFormat="1" ht="15" customHeight="1">
      <c r="A50" s="43"/>
      <c r="C50" s="43"/>
      <c r="F50" s="43"/>
      <c r="G50" s="43"/>
      <c r="H50" s="43"/>
    </row>
    <row r="51" spans="1:7" s="44" customFormat="1" ht="15" customHeight="1">
      <c r="A51" s="43"/>
      <c r="C51" s="43"/>
      <c r="D51" s="43"/>
      <c r="E51" s="188"/>
      <c r="F51" s="188"/>
      <c r="G51" s="188"/>
    </row>
    <row r="52" spans="1:8" s="44" customFormat="1" ht="15" customHeight="1">
      <c r="A52" s="414" t="s">
        <v>467</v>
      </c>
      <c r="B52" s="415"/>
      <c r="C52" s="415"/>
      <c r="D52" s="415"/>
      <c r="E52" s="415"/>
      <c r="F52" s="415"/>
      <c r="G52" s="415"/>
      <c r="H52" s="416"/>
    </row>
    <row r="53" spans="1:8" s="185" customFormat="1" ht="27" customHeight="1">
      <c r="A53" s="228">
        <v>1</v>
      </c>
      <c r="B53" s="412" t="s">
        <v>468</v>
      </c>
      <c r="C53" s="412"/>
      <c r="D53" s="412"/>
      <c r="E53" s="412"/>
      <c r="F53" s="412"/>
      <c r="G53" s="412"/>
      <c r="H53" s="413"/>
    </row>
    <row r="54" spans="1:8" s="185" customFormat="1" ht="30.75" customHeight="1">
      <c r="A54" s="229">
        <v>2</v>
      </c>
      <c r="B54" s="408" t="s">
        <v>469</v>
      </c>
      <c r="C54" s="408"/>
      <c r="D54" s="408"/>
      <c r="E54" s="408"/>
      <c r="F54" s="408"/>
      <c r="G54" s="408"/>
      <c r="H54" s="409"/>
    </row>
    <row r="55" spans="1:8" s="185" customFormat="1" ht="27.75" customHeight="1">
      <c r="A55" s="229">
        <v>3</v>
      </c>
      <c r="B55" s="408" t="s">
        <v>470</v>
      </c>
      <c r="C55" s="408"/>
      <c r="D55" s="408"/>
      <c r="E55" s="408"/>
      <c r="F55" s="408"/>
      <c r="G55" s="408"/>
      <c r="H55" s="409"/>
    </row>
    <row r="56" spans="1:8" s="185" customFormat="1" ht="20.25" customHeight="1">
      <c r="A56" s="229">
        <v>4</v>
      </c>
      <c r="B56" s="408" t="s">
        <v>471</v>
      </c>
      <c r="C56" s="408"/>
      <c r="D56" s="408"/>
      <c r="E56" s="408"/>
      <c r="F56" s="408"/>
      <c r="G56" s="408"/>
      <c r="H56" s="409"/>
    </row>
    <row r="57" spans="1:8" s="185" customFormat="1" ht="28.5" customHeight="1">
      <c r="A57" s="229">
        <v>5</v>
      </c>
      <c r="B57" s="408" t="s">
        <v>472</v>
      </c>
      <c r="C57" s="408"/>
      <c r="D57" s="408"/>
      <c r="E57" s="408"/>
      <c r="F57" s="408"/>
      <c r="G57" s="408"/>
      <c r="H57" s="409"/>
    </row>
    <row r="58" spans="1:8" s="185" customFormat="1" ht="20.25" customHeight="1">
      <c r="A58" s="230">
        <v>6</v>
      </c>
      <c r="B58" s="410" t="s">
        <v>456</v>
      </c>
      <c r="C58" s="410"/>
      <c r="D58" s="410"/>
      <c r="E58" s="410"/>
      <c r="F58" s="410"/>
      <c r="G58" s="410"/>
      <c r="H58" s="411"/>
    </row>
    <row r="59" spans="1:7" s="217" customFormat="1" ht="15" customHeight="1">
      <c r="A59" s="218"/>
      <c r="C59" s="218"/>
      <c r="D59" s="218"/>
      <c r="E59" s="226"/>
      <c r="F59" s="226"/>
      <c r="G59" s="226"/>
    </row>
    <row r="60" spans="1:7" s="217" customFormat="1" ht="15" customHeight="1">
      <c r="A60" s="218"/>
      <c r="C60" s="218"/>
      <c r="D60" s="218"/>
      <c r="E60" s="226"/>
      <c r="F60" s="226"/>
      <c r="G60" s="226"/>
    </row>
    <row r="61" spans="1:7" s="217" customFormat="1" ht="15" customHeight="1">
      <c r="A61" s="218"/>
      <c r="C61" s="218"/>
      <c r="D61" s="218"/>
      <c r="E61" s="226"/>
      <c r="F61" s="226"/>
      <c r="G61" s="226"/>
    </row>
  </sheetData>
  <sheetProtection password="CCB7" sheet="1" objects="1" scenarios="1"/>
  <mergeCells count="29">
    <mergeCell ref="B57:H57"/>
    <mergeCell ref="B58:H58"/>
    <mergeCell ref="F4:H4"/>
    <mergeCell ref="B56:H56"/>
    <mergeCell ref="B54:H54"/>
    <mergeCell ref="B55:H55"/>
    <mergeCell ref="A43:B43"/>
    <mergeCell ref="B53:H53"/>
    <mergeCell ref="A52:H52"/>
    <mergeCell ref="E43:F43"/>
    <mergeCell ref="G43:H43"/>
    <mergeCell ref="C43:D43"/>
    <mergeCell ref="F48:H48"/>
    <mergeCell ref="H7:H8"/>
    <mergeCell ref="A39:H39"/>
    <mergeCell ref="A41:B41"/>
    <mergeCell ref="A7:A8"/>
    <mergeCell ref="B7:B8"/>
    <mergeCell ref="A6:H6"/>
    <mergeCell ref="E7:F7"/>
    <mergeCell ref="C7:C8"/>
    <mergeCell ref="D7:D8"/>
    <mergeCell ref="A1:H1"/>
    <mergeCell ref="A2:H2"/>
    <mergeCell ref="A3:G3"/>
    <mergeCell ref="A5:C5"/>
    <mergeCell ref="A4:B4"/>
    <mergeCell ref="D4:E4"/>
    <mergeCell ref="D5:H5"/>
  </mergeCells>
  <printOptions/>
  <pageMargins left="0.65" right="0.54" top="0.39" bottom="0.37" header="0.27" footer="0.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K79"/>
  <sheetViews>
    <sheetView workbookViewId="0" topLeftCell="B7">
      <selection activeCell="I14" sqref="I14"/>
    </sheetView>
  </sheetViews>
  <sheetFormatPr defaultColWidth="9.140625" defaultRowHeight="12.75"/>
  <cols>
    <col min="1" max="1" width="8.57421875" style="0" customWidth="1"/>
    <col min="2" max="2" width="7.7109375" style="0" customWidth="1"/>
    <col min="3" max="3" width="16.00390625" style="0" customWidth="1"/>
    <col min="5" max="5" width="4.28125" style="0" customWidth="1"/>
    <col min="6" max="6" width="19.28125" style="0" customWidth="1"/>
    <col min="8" max="8" width="4.140625" style="0" customWidth="1"/>
    <col min="9" max="9" width="9.00390625" style="0" customWidth="1"/>
    <col min="11" max="11" width="18.28125" style="165" customWidth="1"/>
  </cols>
  <sheetData>
    <row r="1" spans="1:9" ht="12.75">
      <c r="A1" s="417" t="s">
        <v>317</v>
      </c>
      <c r="B1" s="417"/>
      <c r="C1" s="417"/>
      <c r="D1" s="417"/>
      <c r="E1" s="417"/>
      <c r="F1" s="417"/>
      <c r="G1" s="417"/>
      <c r="H1" s="417"/>
      <c r="I1" s="417"/>
    </row>
    <row r="2" spans="1:9" ht="12.75">
      <c r="A2" s="354" t="s">
        <v>318</v>
      </c>
      <c r="B2" s="354"/>
      <c r="C2" s="354"/>
      <c r="D2" s="354"/>
      <c r="E2" s="354"/>
      <c r="F2" s="354"/>
      <c r="G2" s="354"/>
      <c r="H2" s="354"/>
      <c r="I2" s="354"/>
    </row>
    <row r="3" spans="1:9" ht="15.75">
      <c r="A3" s="418" t="s">
        <v>319</v>
      </c>
      <c r="B3" s="418"/>
      <c r="C3" s="418"/>
      <c r="D3" s="418"/>
      <c r="E3" s="418"/>
      <c r="F3" s="418"/>
      <c r="G3" s="418"/>
      <c r="H3" s="418"/>
      <c r="I3" s="418"/>
    </row>
    <row r="4" spans="1:11" s="130" customFormat="1" ht="27.75" customHeight="1">
      <c r="A4" s="312" t="s">
        <v>320</v>
      </c>
      <c r="B4" s="312"/>
      <c r="C4" s="312"/>
      <c r="D4" s="312"/>
      <c r="E4" s="312"/>
      <c r="F4" s="312"/>
      <c r="G4" s="312"/>
      <c r="H4" s="312"/>
      <c r="I4" s="312"/>
      <c r="K4" s="166"/>
    </row>
    <row r="5" spans="1:9" ht="12.75">
      <c r="A5" s="140" t="s">
        <v>321</v>
      </c>
      <c r="B5" s="141"/>
      <c r="C5" s="437"/>
      <c r="D5" s="437"/>
      <c r="E5" s="432" t="s">
        <v>322</v>
      </c>
      <c r="F5" s="432"/>
      <c r="G5" s="432"/>
      <c r="H5" s="437"/>
      <c r="I5" s="440"/>
    </row>
    <row r="6" spans="1:9" ht="12.75">
      <c r="A6" s="142"/>
      <c r="B6" s="143"/>
      <c r="C6" s="438"/>
      <c r="D6" s="438"/>
      <c r="E6" s="422" t="s">
        <v>323</v>
      </c>
      <c r="F6" s="422"/>
      <c r="G6" s="438"/>
      <c r="H6" s="438"/>
      <c r="I6" s="439"/>
    </row>
    <row r="7" spans="1:9" ht="12.75">
      <c r="A7" s="142"/>
      <c r="B7" s="143"/>
      <c r="C7" s="143"/>
      <c r="D7" s="143"/>
      <c r="E7" s="422" t="s">
        <v>324</v>
      </c>
      <c r="F7" s="422"/>
      <c r="G7" s="438"/>
      <c r="H7" s="438"/>
      <c r="I7" s="439"/>
    </row>
    <row r="8" spans="1:9" ht="12.75">
      <c r="A8" s="441" t="s">
        <v>67</v>
      </c>
      <c r="B8" s="423"/>
      <c r="C8" s="424"/>
      <c r="D8" s="424"/>
      <c r="E8" s="423" t="s">
        <v>325</v>
      </c>
      <c r="F8" s="423"/>
      <c r="G8" s="424"/>
      <c r="H8" s="424"/>
      <c r="I8" s="425"/>
    </row>
    <row r="9" spans="1:11" s="130" customFormat="1" ht="38.25">
      <c r="A9" s="123" t="s">
        <v>326</v>
      </c>
      <c r="B9" s="433" t="s">
        <v>327</v>
      </c>
      <c r="C9" s="434"/>
      <c r="D9" s="434"/>
      <c r="E9" s="434"/>
      <c r="F9" s="434"/>
      <c r="G9" s="434"/>
      <c r="H9" s="435"/>
      <c r="I9" s="132" t="s">
        <v>213</v>
      </c>
      <c r="K9" s="166"/>
    </row>
    <row r="10" spans="1:11" s="130" customFormat="1" ht="12.75">
      <c r="A10" s="144"/>
      <c r="B10" s="426" t="s">
        <v>328</v>
      </c>
      <c r="C10" s="427"/>
      <c r="D10" s="427"/>
      <c r="E10" s="427"/>
      <c r="F10" s="145" t="s">
        <v>342</v>
      </c>
      <c r="G10" s="427" t="s">
        <v>333</v>
      </c>
      <c r="H10" s="436"/>
      <c r="I10" s="146"/>
      <c r="K10" s="166" t="s">
        <v>34</v>
      </c>
    </row>
    <row r="11" spans="1:11" s="130" customFormat="1" ht="12.75">
      <c r="A11" s="144"/>
      <c r="B11" s="419" t="s">
        <v>334</v>
      </c>
      <c r="C11" s="420"/>
      <c r="D11" s="420"/>
      <c r="E11" s="420"/>
      <c r="F11" s="420"/>
      <c r="G11" s="420"/>
      <c r="H11" s="421"/>
      <c r="I11" s="146"/>
      <c r="K11" s="166" t="s">
        <v>342</v>
      </c>
    </row>
    <row r="12" spans="1:11" s="130" customFormat="1" ht="12.75">
      <c r="A12" s="144"/>
      <c r="B12" s="419" t="str">
        <f>'Basic Data'!C34</f>
        <v>GHSS UPPALA</v>
      </c>
      <c r="C12" s="420"/>
      <c r="D12" s="420"/>
      <c r="E12" s="420"/>
      <c r="F12" s="420"/>
      <c r="G12" s="420"/>
      <c r="H12" s="421"/>
      <c r="I12" s="146"/>
      <c r="K12" s="166" t="s">
        <v>93</v>
      </c>
    </row>
    <row r="13" spans="1:11" s="130" customFormat="1" ht="12.75">
      <c r="A13" s="144"/>
      <c r="B13" s="442" t="s">
        <v>329</v>
      </c>
      <c r="C13" s="443"/>
      <c r="D13" s="444" t="str">
        <f>'Basic Data'!C1</f>
        <v>May 2010</v>
      </c>
      <c r="E13" s="444"/>
      <c r="F13" s="444"/>
      <c r="G13" s="444"/>
      <c r="H13" s="445"/>
      <c r="I13" s="146"/>
      <c r="K13" s="166" t="s">
        <v>35</v>
      </c>
    </row>
    <row r="14" spans="1:11" s="130" customFormat="1" ht="29.25" customHeight="1">
      <c r="A14" s="144"/>
      <c r="B14" s="446" t="s">
        <v>330</v>
      </c>
      <c r="C14" s="447"/>
      <c r="D14" s="447"/>
      <c r="E14" s="447"/>
      <c r="F14" s="447"/>
      <c r="G14" s="447"/>
      <c r="H14" s="448"/>
      <c r="I14" s="159">
        <f>IF((F10)="KPEPF",(KPEPF!H32),IF((F10)="GIS",(GIS!D30),IF((F10)="GPF",(GPF!H32),IF((F10)="FBS",(FBS!D6),IF((F10)="HBA",(HBA!F31),IF((F10)="Pension Contribution",('Pension contr.'!F30),IF((F10)="SLI ",('SLI '!D58),IF((F10)="LIC",(LIC!G33),))))))))</f>
        <v>1580</v>
      </c>
      <c r="K14" s="166" t="s">
        <v>148</v>
      </c>
    </row>
    <row r="15" spans="1:11" s="130" customFormat="1" ht="33" customHeight="1">
      <c r="A15" s="144"/>
      <c r="B15" s="451" t="s">
        <v>331</v>
      </c>
      <c r="C15" s="452"/>
      <c r="D15" s="452"/>
      <c r="E15" s="452"/>
      <c r="F15" s="124">
        <f>I14</f>
        <v>1580</v>
      </c>
      <c r="G15" s="150"/>
      <c r="H15" s="162"/>
      <c r="I15" s="146"/>
      <c r="K15" s="166" t="s">
        <v>109</v>
      </c>
    </row>
    <row r="16" spans="1:11" s="130" customFormat="1" ht="12.75">
      <c r="A16" s="144"/>
      <c r="B16" s="148" t="s">
        <v>332</v>
      </c>
      <c r="C16" s="149"/>
      <c r="D16" s="420"/>
      <c r="E16" s="420"/>
      <c r="F16" s="420"/>
      <c r="G16" s="420"/>
      <c r="H16" s="421"/>
      <c r="I16" s="146"/>
      <c r="K16" s="166" t="s">
        <v>121</v>
      </c>
    </row>
    <row r="17" spans="1:11" s="202" customFormat="1" ht="35.25" customHeight="1">
      <c r="A17" s="206"/>
      <c r="B17" s="207" t="s">
        <v>437</v>
      </c>
      <c r="C17" s="208"/>
      <c r="D17" s="154"/>
      <c r="E17" s="453"/>
      <c r="F17" s="453"/>
      <c r="G17" s="453"/>
      <c r="H17" s="454"/>
      <c r="I17" s="209"/>
      <c r="K17" s="210" t="s">
        <v>111</v>
      </c>
    </row>
    <row r="18" spans="1:11" s="130" customFormat="1" ht="35.25" customHeight="1">
      <c r="A18" s="144"/>
      <c r="B18" s="148"/>
      <c r="C18" s="160"/>
      <c r="D18" s="149"/>
      <c r="E18" s="147"/>
      <c r="F18" s="147"/>
      <c r="G18" s="147"/>
      <c r="H18" s="179"/>
      <c r="I18" s="146"/>
      <c r="K18" s="166"/>
    </row>
    <row r="19" spans="1:11" s="130" customFormat="1" ht="32.25" customHeight="1">
      <c r="A19" s="144"/>
      <c r="B19" s="181"/>
      <c r="C19" s="153"/>
      <c r="D19" s="153"/>
      <c r="E19" s="153"/>
      <c r="F19" s="449" t="str">
        <f>'Basic Data'!C32</f>
        <v>Headmistress GHSS UPPALA</v>
      </c>
      <c r="G19" s="449"/>
      <c r="H19" s="450"/>
      <c r="I19" s="146"/>
      <c r="K19" s="166"/>
    </row>
    <row r="20" spans="1:11" s="150" customFormat="1" ht="12.75">
      <c r="A20" s="155"/>
      <c r="B20" s="156"/>
      <c r="C20" s="157"/>
      <c r="D20" s="157"/>
      <c r="E20" s="157"/>
      <c r="F20" s="157"/>
      <c r="G20" s="157" t="s">
        <v>217</v>
      </c>
      <c r="H20" s="158"/>
      <c r="I20" s="158">
        <f>SUM(I10:I19)</f>
        <v>1580</v>
      </c>
      <c r="K20" s="167"/>
    </row>
    <row r="21" spans="1:11" s="151" customFormat="1" ht="101.25" customHeight="1">
      <c r="A21" s="428" t="s">
        <v>0</v>
      </c>
      <c r="B21" s="429"/>
      <c r="C21" s="429"/>
      <c r="D21" s="429"/>
      <c r="E21" s="429"/>
      <c r="F21" s="429"/>
      <c r="G21" s="429"/>
      <c r="H21" s="429"/>
      <c r="I21" s="429"/>
      <c r="K21" s="168"/>
    </row>
    <row r="22" spans="1:11" s="151" customFormat="1" ht="37.5" customHeight="1">
      <c r="A22" s="430" t="s">
        <v>335</v>
      </c>
      <c r="B22" s="431"/>
      <c r="C22" s="431"/>
      <c r="D22" s="431"/>
      <c r="E22" s="431"/>
      <c r="F22" s="431"/>
      <c r="G22" s="431"/>
      <c r="H22" s="431"/>
      <c r="I22" s="431"/>
      <c r="K22" s="168"/>
    </row>
    <row r="23" spans="1:11" s="151" customFormat="1" ht="40.5" customHeight="1">
      <c r="A23" s="430" t="s">
        <v>336</v>
      </c>
      <c r="B23" s="431"/>
      <c r="C23" s="431"/>
      <c r="D23" s="431"/>
      <c r="E23" s="431"/>
      <c r="F23" s="431"/>
      <c r="G23" s="431"/>
      <c r="H23" s="431"/>
      <c r="I23" s="431"/>
      <c r="K23" s="168"/>
    </row>
    <row r="24" spans="1:11" s="151" customFormat="1" ht="73.5" customHeight="1">
      <c r="A24" s="430" t="s">
        <v>337</v>
      </c>
      <c r="B24" s="431"/>
      <c r="C24" s="431"/>
      <c r="D24" s="431"/>
      <c r="E24" s="431"/>
      <c r="F24" s="431"/>
      <c r="G24" s="431"/>
      <c r="H24" s="431"/>
      <c r="I24" s="431"/>
      <c r="K24" s="168"/>
    </row>
    <row r="25" spans="1:11" s="151" customFormat="1" ht="12.75">
      <c r="A25" s="430" t="s">
        <v>1</v>
      </c>
      <c r="B25" s="431"/>
      <c r="C25" s="431"/>
      <c r="D25" s="431"/>
      <c r="E25" s="431"/>
      <c r="F25" s="431"/>
      <c r="G25" s="431"/>
      <c r="H25" s="431"/>
      <c r="I25" s="431"/>
      <c r="K25" s="168"/>
    </row>
    <row r="26" spans="2:11" s="143" customFormat="1" ht="47.25" customHeight="1">
      <c r="B26" s="430" t="s">
        <v>2</v>
      </c>
      <c r="C26" s="430"/>
      <c r="D26" s="430"/>
      <c r="E26" s="430"/>
      <c r="F26" s="430"/>
      <c r="G26" s="430"/>
      <c r="H26" s="430"/>
      <c r="I26" s="430"/>
      <c r="K26" s="169"/>
    </row>
    <row r="27" spans="2:11" s="143" customFormat="1" ht="54" customHeight="1">
      <c r="B27" s="430" t="s">
        <v>3</v>
      </c>
      <c r="C27" s="430"/>
      <c r="D27" s="430"/>
      <c r="E27" s="430"/>
      <c r="F27" s="430"/>
      <c r="G27" s="430"/>
      <c r="H27" s="430"/>
      <c r="I27" s="430"/>
      <c r="K27" s="169"/>
    </row>
    <row r="28" spans="1:11" s="151" customFormat="1" ht="12.75">
      <c r="A28" s="430" t="s">
        <v>4</v>
      </c>
      <c r="B28" s="431"/>
      <c r="C28" s="431"/>
      <c r="D28" s="431"/>
      <c r="E28" s="431"/>
      <c r="F28" s="431"/>
      <c r="G28" s="431"/>
      <c r="H28" s="431"/>
      <c r="I28" s="431"/>
      <c r="K28" s="168"/>
    </row>
    <row r="29" spans="1:11" s="151" customFormat="1" ht="12.75">
      <c r="A29" s="430" t="s">
        <v>5</v>
      </c>
      <c r="B29" s="431"/>
      <c r="C29" s="431"/>
      <c r="D29" s="431"/>
      <c r="E29" s="431"/>
      <c r="F29" s="431"/>
      <c r="G29" s="431"/>
      <c r="H29" s="431"/>
      <c r="I29" s="431"/>
      <c r="K29" s="168"/>
    </row>
    <row r="30" spans="1:11" s="151" customFormat="1" ht="12.75">
      <c r="A30" s="430" t="s">
        <v>6</v>
      </c>
      <c r="B30" s="431"/>
      <c r="C30" s="431"/>
      <c r="D30" s="431"/>
      <c r="E30" s="431"/>
      <c r="F30" s="431"/>
      <c r="G30" s="431"/>
      <c r="H30" s="431"/>
      <c r="I30" s="431"/>
      <c r="K30" s="168"/>
    </row>
    <row r="31" spans="1:11" s="151" customFormat="1" ht="12.75">
      <c r="A31" s="430" t="s">
        <v>7</v>
      </c>
      <c r="B31" s="431"/>
      <c r="C31" s="431"/>
      <c r="D31" s="431"/>
      <c r="E31" s="431"/>
      <c r="F31" s="431"/>
      <c r="G31" s="431"/>
      <c r="H31" s="431"/>
      <c r="I31" s="431"/>
      <c r="K31" s="168"/>
    </row>
    <row r="32" spans="2:11" s="143" customFormat="1" ht="39" customHeight="1">
      <c r="B32" s="430" t="s">
        <v>8</v>
      </c>
      <c r="C32" s="430"/>
      <c r="D32" s="430"/>
      <c r="E32" s="430"/>
      <c r="F32" s="430"/>
      <c r="G32" s="430"/>
      <c r="H32" s="430"/>
      <c r="I32" s="430"/>
      <c r="K32" s="169"/>
    </row>
    <row r="33" spans="2:11" s="143" customFormat="1" ht="42.75" customHeight="1">
      <c r="B33" s="430" t="s">
        <v>9</v>
      </c>
      <c r="C33" s="430"/>
      <c r="D33" s="430"/>
      <c r="E33" s="430"/>
      <c r="F33" s="430"/>
      <c r="G33" s="430"/>
      <c r="H33" s="430"/>
      <c r="I33" s="430"/>
      <c r="K33" s="169"/>
    </row>
    <row r="34" spans="1:11" s="151" customFormat="1" ht="70.5" customHeight="1">
      <c r="A34" s="430" t="s">
        <v>10</v>
      </c>
      <c r="B34" s="431"/>
      <c r="C34" s="431"/>
      <c r="D34" s="431"/>
      <c r="E34" s="431"/>
      <c r="F34" s="431"/>
      <c r="G34" s="431"/>
      <c r="H34" s="431"/>
      <c r="I34" s="431"/>
      <c r="K34" s="168"/>
    </row>
    <row r="35" spans="1:11" s="151" customFormat="1" ht="36.75" customHeight="1">
      <c r="A35" s="430" t="s">
        <v>11</v>
      </c>
      <c r="B35" s="431"/>
      <c r="C35" s="431"/>
      <c r="D35" s="431"/>
      <c r="E35" s="431"/>
      <c r="F35" s="431"/>
      <c r="G35" s="431"/>
      <c r="H35" s="431"/>
      <c r="I35" s="431"/>
      <c r="K35" s="168"/>
    </row>
    <row r="36" spans="1:11" s="151" customFormat="1" ht="12.75">
      <c r="A36" s="430" t="s">
        <v>12</v>
      </c>
      <c r="B36" s="431"/>
      <c r="C36" s="431"/>
      <c r="D36" s="431"/>
      <c r="E36" s="431"/>
      <c r="F36" s="431"/>
      <c r="G36" s="431"/>
      <c r="H36" s="431"/>
      <c r="I36" s="431"/>
      <c r="K36" s="168"/>
    </row>
    <row r="37" spans="1:11" s="151" customFormat="1" ht="35.25" customHeight="1">
      <c r="A37" s="430" t="s">
        <v>13</v>
      </c>
      <c r="B37" s="431"/>
      <c r="C37" s="431"/>
      <c r="D37" s="431"/>
      <c r="E37" s="431"/>
      <c r="F37" s="431"/>
      <c r="G37" s="431"/>
      <c r="H37" s="431"/>
      <c r="I37" s="431"/>
      <c r="K37" s="168"/>
    </row>
    <row r="38" spans="1:11" s="151" customFormat="1" ht="41.25" customHeight="1">
      <c r="A38" s="430" t="s">
        <v>14</v>
      </c>
      <c r="B38" s="431"/>
      <c r="C38" s="431"/>
      <c r="D38" s="431"/>
      <c r="E38" s="431"/>
      <c r="F38" s="431"/>
      <c r="G38" s="431"/>
      <c r="H38" s="431"/>
      <c r="I38" s="431"/>
      <c r="K38" s="168"/>
    </row>
    <row r="39" spans="1:11" s="151" customFormat="1" ht="12.75">
      <c r="A39" s="457" t="s">
        <v>15</v>
      </c>
      <c r="B39" s="458"/>
      <c r="C39" s="458"/>
      <c r="D39" s="458"/>
      <c r="E39" s="458"/>
      <c r="F39" s="458"/>
      <c r="G39" s="458"/>
      <c r="H39" s="458"/>
      <c r="I39" s="458"/>
      <c r="K39" s="168"/>
    </row>
    <row r="40" spans="1:11" s="154" customFormat="1" ht="28.5" customHeight="1">
      <c r="A40" s="161" t="s">
        <v>16</v>
      </c>
      <c r="B40" s="161"/>
      <c r="C40" s="161"/>
      <c r="K40" s="170"/>
    </row>
    <row r="41" spans="3:11" s="149" customFormat="1" ht="12.75">
      <c r="C41" s="456" t="s">
        <v>17</v>
      </c>
      <c r="D41" s="456"/>
      <c r="E41" s="456"/>
      <c r="F41" s="456"/>
      <c r="G41" s="456"/>
      <c r="H41" s="420">
        <v>0</v>
      </c>
      <c r="I41" s="420"/>
      <c r="K41" s="171"/>
    </row>
    <row r="42" spans="3:11" s="149" customFormat="1" ht="12.75">
      <c r="C42" s="456" t="s">
        <v>18</v>
      </c>
      <c r="D42" s="456"/>
      <c r="E42" s="456"/>
      <c r="F42" s="456"/>
      <c r="G42" s="456"/>
      <c r="H42" s="420">
        <v>0</v>
      </c>
      <c r="I42" s="420"/>
      <c r="K42" s="171"/>
    </row>
    <row r="43" spans="3:11" s="149" customFormat="1" ht="12.75">
      <c r="C43" s="456" t="s">
        <v>19</v>
      </c>
      <c r="D43" s="456"/>
      <c r="E43" s="456"/>
      <c r="F43" s="456"/>
      <c r="G43" s="456"/>
      <c r="H43" s="420"/>
      <c r="I43" s="420"/>
      <c r="K43" s="171"/>
    </row>
    <row r="44" spans="3:11" s="149" customFormat="1" ht="12.75">
      <c r="C44" s="456" t="s">
        <v>20</v>
      </c>
      <c r="D44" s="456"/>
      <c r="E44" s="456"/>
      <c r="F44" s="456"/>
      <c r="G44" s="456"/>
      <c r="H44" s="420">
        <f>H41-(H42+H43)</f>
        <v>0</v>
      </c>
      <c r="I44" s="420"/>
      <c r="K44" s="171"/>
    </row>
    <row r="45" spans="3:11" s="149" customFormat="1" ht="12.75">
      <c r="C45" s="152"/>
      <c r="D45" s="152"/>
      <c r="E45" s="152"/>
      <c r="F45" s="152"/>
      <c r="G45" s="152"/>
      <c r="H45" s="147"/>
      <c r="I45" s="147"/>
      <c r="K45" s="171"/>
    </row>
    <row r="46" s="149" customFormat="1" ht="12.75">
      <c r="K46" s="171"/>
    </row>
    <row r="47" spans="6:11" s="149" customFormat="1" ht="12.75">
      <c r="F47" s="420" t="str">
        <f>F19</f>
        <v>Headmistress GHSS UPPALA</v>
      </c>
      <c r="G47" s="420"/>
      <c r="H47" s="420"/>
      <c r="I47" s="420"/>
      <c r="K47" s="171"/>
    </row>
    <row r="48" spans="1:11" s="149" customFormat="1" ht="12.75">
      <c r="A48" s="153"/>
      <c r="B48" s="153"/>
      <c r="C48" s="153"/>
      <c r="D48" s="153"/>
      <c r="E48" s="153"/>
      <c r="F48" s="460" t="s">
        <v>36</v>
      </c>
      <c r="G48" s="460"/>
      <c r="H48" s="460"/>
      <c r="I48" s="460"/>
      <c r="K48" s="171"/>
    </row>
    <row r="49" spans="1:11" s="149" customFormat="1" ht="28.5" customHeight="1">
      <c r="A49" s="427" t="s">
        <v>21</v>
      </c>
      <c r="B49" s="427"/>
      <c r="C49" s="427"/>
      <c r="D49" s="427"/>
      <c r="E49" s="427"/>
      <c r="F49" s="427"/>
      <c r="G49" s="427"/>
      <c r="H49" s="427"/>
      <c r="I49" s="427"/>
      <c r="K49" s="171"/>
    </row>
    <row r="50" spans="2:11" s="149" customFormat="1" ht="12.75">
      <c r="B50" s="160" t="s">
        <v>22</v>
      </c>
      <c r="C50" s="152">
        <f>I20</f>
        <v>1580</v>
      </c>
      <c r="D50" s="160" t="s">
        <v>23</v>
      </c>
      <c r="E50" s="456" t="s">
        <v>348</v>
      </c>
      <c r="F50" s="456"/>
      <c r="G50" s="456"/>
      <c r="H50" s="456"/>
      <c r="I50" s="456"/>
      <c r="K50" s="171"/>
    </row>
    <row r="51" spans="1:11" s="149" customFormat="1" ht="19.5" customHeight="1">
      <c r="A51" s="149" t="s">
        <v>165</v>
      </c>
      <c r="K51" s="171"/>
    </row>
    <row r="52" spans="1:11" s="149" customFormat="1" ht="12.75">
      <c r="A52" s="149" t="s">
        <v>24</v>
      </c>
      <c r="B52" s="456" t="str">
        <f>'Basic Data'!C30</f>
        <v>Uppala</v>
      </c>
      <c r="C52" s="456"/>
      <c r="K52" s="171"/>
    </row>
    <row r="53" spans="1:11" s="149" customFormat="1" ht="12.75">
      <c r="A53" s="149" t="s">
        <v>236</v>
      </c>
      <c r="B53" s="461">
        <f>'Basic Data'!C31</f>
        <v>40330</v>
      </c>
      <c r="C53" s="461"/>
      <c r="K53" s="171"/>
    </row>
    <row r="54" spans="1:11" s="149" customFormat="1" ht="12.75">
      <c r="A54" s="153"/>
      <c r="B54" s="153"/>
      <c r="C54" s="153"/>
      <c r="D54" s="153"/>
      <c r="E54" s="153"/>
      <c r="F54" s="459" t="s">
        <v>25</v>
      </c>
      <c r="G54" s="459"/>
      <c r="H54" s="459"/>
      <c r="I54" s="153"/>
      <c r="K54" s="171"/>
    </row>
    <row r="55" spans="1:11" s="154" customFormat="1" ht="40.5" customHeight="1">
      <c r="A55" s="455" t="s">
        <v>26</v>
      </c>
      <c r="B55" s="455"/>
      <c r="C55" s="455"/>
      <c r="D55" s="455"/>
      <c r="E55" s="455"/>
      <c r="F55" s="455"/>
      <c r="G55" s="455"/>
      <c r="H55" s="455"/>
      <c r="I55" s="455"/>
      <c r="K55" s="170"/>
    </row>
    <row r="56" spans="1:11" s="149" customFormat="1" ht="12.75">
      <c r="A56" s="427" t="s">
        <v>27</v>
      </c>
      <c r="B56" s="427"/>
      <c r="C56" s="427"/>
      <c r="D56" s="427"/>
      <c r="E56" s="427"/>
      <c r="F56" s="427"/>
      <c r="G56" s="427"/>
      <c r="H56" s="427"/>
      <c r="I56" s="427"/>
      <c r="K56" s="171"/>
    </row>
    <row r="57" spans="1:11" s="149" customFormat="1" ht="22.5" customHeight="1">
      <c r="A57" s="149" t="s">
        <v>67</v>
      </c>
      <c r="F57" s="149" t="s">
        <v>28</v>
      </c>
      <c r="K57" s="171"/>
    </row>
    <row r="58" spans="6:11" s="149" customFormat="1" ht="21.75" customHeight="1">
      <c r="F58" s="149" t="s">
        <v>29</v>
      </c>
      <c r="K58" s="171"/>
    </row>
    <row r="59" spans="6:11" s="149" customFormat="1" ht="18.75" customHeight="1">
      <c r="F59" s="149" t="s">
        <v>30</v>
      </c>
      <c r="K59" s="171"/>
    </row>
    <row r="60" s="149" customFormat="1" ht="12.75">
      <c r="K60" s="171"/>
    </row>
    <row r="61" spans="1:11" s="149" customFormat="1" ht="12.75">
      <c r="A61" s="420" t="s">
        <v>31</v>
      </c>
      <c r="B61" s="420"/>
      <c r="D61" s="420" t="s">
        <v>32</v>
      </c>
      <c r="E61" s="420"/>
      <c r="H61" s="420" t="s">
        <v>33</v>
      </c>
      <c r="I61" s="420"/>
      <c r="K61" s="171"/>
    </row>
    <row r="62" s="149" customFormat="1" ht="12.75">
      <c r="K62" s="171"/>
    </row>
    <row r="63" s="149" customFormat="1" ht="12.75">
      <c r="K63" s="171"/>
    </row>
    <row r="64" s="149" customFormat="1" ht="12.75">
      <c r="K64" s="171"/>
    </row>
    <row r="65" s="149" customFormat="1" ht="12.75">
      <c r="K65" s="171"/>
    </row>
    <row r="66" s="149" customFormat="1" ht="12.75">
      <c r="K66" s="171"/>
    </row>
    <row r="67" s="130" customFormat="1" ht="12.75">
      <c r="K67" s="166"/>
    </row>
    <row r="68" s="130" customFormat="1" ht="12.75">
      <c r="K68" s="166"/>
    </row>
    <row r="69" s="130" customFormat="1" ht="12.75">
      <c r="K69" s="166"/>
    </row>
    <row r="70" s="130" customFormat="1" ht="12.75">
      <c r="K70" s="166"/>
    </row>
    <row r="71" s="130" customFormat="1" ht="12.75">
      <c r="K71" s="166"/>
    </row>
    <row r="72" s="130" customFormat="1" ht="12.75">
      <c r="K72" s="166"/>
    </row>
    <row r="73" s="130" customFormat="1" ht="12.75">
      <c r="K73" s="166"/>
    </row>
    <row r="74" s="130" customFormat="1" ht="12.75">
      <c r="K74" s="166"/>
    </row>
    <row r="75" s="130" customFormat="1" ht="12.75">
      <c r="K75" s="166"/>
    </row>
    <row r="76" s="130" customFormat="1" ht="12.75">
      <c r="K76" s="166"/>
    </row>
    <row r="77" s="130" customFormat="1" ht="12.75">
      <c r="K77" s="166"/>
    </row>
    <row r="78" s="130" customFormat="1" ht="12.75">
      <c r="K78" s="166"/>
    </row>
    <row r="79" s="130" customFormat="1" ht="12.75">
      <c r="K79" s="166"/>
    </row>
  </sheetData>
  <sheetProtection password="CCB7" sheet="1" objects="1" scenarios="1"/>
  <protectedRanges>
    <protectedRange sqref="H5:I5 G6:I8 C5:D8 D16 E17" name="Range2"/>
    <protectedRange sqref="C5:C6 H5 G6:G8 F10 E50 H41:I43" name="Range1"/>
  </protectedRanges>
  <mergeCells count="67">
    <mergeCell ref="F54:H54"/>
    <mergeCell ref="F48:I48"/>
    <mergeCell ref="F47:I47"/>
    <mergeCell ref="A35:I35"/>
    <mergeCell ref="A36:I36"/>
    <mergeCell ref="A37:I37"/>
    <mergeCell ref="A38:I38"/>
    <mergeCell ref="B52:C52"/>
    <mergeCell ref="B53:C53"/>
    <mergeCell ref="H41:I41"/>
    <mergeCell ref="H43:I43"/>
    <mergeCell ref="H44:I44"/>
    <mergeCell ref="E50:I50"/>
    <mergeCell ref="A49:I49"/>
    <mergeCell ref="C43:G43"/>
    <mergeCell ref="C44:G44"/>
    <mergeCell ref="C41:G41"/>
    <mergeCell ref="C42:G42"/>
    <mergeCell ref="A39:I39"/>
    <mergeCell ref="B26:I26"/>
    <mergeCell ref="B27:I27"/>
    <mergeCell ref="B32:I32"/>
    <mergeCell ref="B33:I33"/>
    <mergeCell ref="H42:I42"/>
    <mergeCell ref="A55:I55"/>
    <mergeCell ref="H61:I61"/>
    <mergeCell ref="D61:E61"/>
    <mergeCell ref="A61:B61"/>
    <mergeCell ref="A56:I56"/>
    <mergeCell ref="B13:C13"/>
    <mergeCell ref="D13:H13"/>
    <mergeCell ref="B14:H14"/>
    <mergeCell ref="F19:H19"/>
    <mergeCell ref="B15:E15"/>
    <mergeCell ref="D16:H16"/>
    <mergeCell ref="E17:H17"/>
    <mergeCell ref="E5:G5"/>
    <mergeCell ref="B9:H9"/>
    <mergeCell ref="G10:H10"/>
    <mergeCell ref="C5:D5"/>
    <mergeCell ref="C6:D6"/>
    <mergeCell ref="G6:I6"/>
    <mergeCell ref="G7:I7"/>
    <mergeCell ref="H5:I5"/>
    <mergeCell ref="A8:B8"/>
    <mergeCell ref="C8:D8"/>
    <mergeCell ref="A21:I21"/>
    <mergeCell ref="A31:I31"/>
    <mergeCell ref="A34:I34"/>
    <mergeCell ref="A22:I22"/>
    <mergeCell ref="A23:I23"/>
    <mergeCell ref="A24:I24"/>
    <mergeCell ref="A25:I25"/>
    <mergeCell ref="A28:I28"/>
    <mergeCell ref="A29:I29"/>
    <mergeCell ref="A30:I30"/>
    <mergeCell ref="B12:H12"/>
    <mergeCell ref="E6:F6"/>
    <mergeCell ref="E7:F7"/>
    <mergeCell ref="E8:F8"/>
    <mergeCell ref="G8:I8"/>
    <mergeCell ref="B11:H11"/>
    <mergeCell ref="B10:E10"/>
    <mergeCell ref="A1:I1"/>
    <mergeCell ref="A2:I2"/>
    <mergeCell ref="A3:I3"/>
    <mergeCell ref="A4:I4"/>
  </mergeCells>
  <dataValidations count="1">
    <dataValidation type="list" allowBlank="1" showInputMessage="1" showErrorMessage="1" sqref="F10">
      <formula1>$K$10:$K$18</formula1>
    </dataValidation>
  </dataValidations>
  <printOptions/>
  <pageMargins left="0.75" right="0.75" top="0.65" bottom="0.46" header="0.46" footer="0.2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98"/>
  <sheetViews>
    <sheetView workbookViewId="0" topLeftCell="A1">
      <selection activeCell="A14" sqref="A14:L14"/>
    </sheetView>
  </sheetViews>
  <sheetFormatPr defaultColWidth="9.140625" defaultRowHeight="12.75"/>
  <cols>
    <col min="1" max="1" width="5.57421875" style="0" customWidth="1"/>
    <col min="2" max="2" width="9.57421875" style="0" customWidth="1"/>
    <col min="3" max="3" width="6.28125" style="0" customWidth="1"/>
    <col min="4" max="5" width="5.57421875" style="0" customWidth="1"/>
    <col min="6" max="6" width="6.00390625" style="0" customWidth="1"/>
    <col min="7" max="7" width="5.7109375" style="0" customWidth="1"/>
    <col min="9" max="9" width="11.421875" style="0" customWidth="1"/>
  </cols>
  <sheetData>
    <row r="1" spans="1:12" ht="12.75">
      <c r="A1" s="507" t="s">
        <v>367</v>
      </c>
      <c r="B1" s="507"/>
      <c r="C1" s="489">
        <f>F32+1</f>
        <v>15023</v>
      </c>
      <c r="D1" s="489"/>
      <c r="E1" s="490" t="s">
        <v>368</v>
      </c>
      <c r="F1" s="490"/>
      <c r="G1" s="490"/>
      <c r="H1" s="490"/>
      <c r="I1" s="490"/>
      <c r="J1" s="490"/>
      <c r="K1" s="490"/>
      <c r="L1" s="490"/>
    </row>
    <row r="2" spans="1:12" ht="12.75">
      <c r="A2" s="491" t="s">
        <v>369</v>
      </c>
      <c r="B2" s="491"/>
      <c r="C2" s="491"/>
      <c r="D2" s="491"/>
      <c r="E2" s="491"/>
      <c r="F2" s="491"/>
      <c r="G2" s="491"/>
      <c r="H2" s="491"/>
      <c r="I2" s="491"/>
      <c r="J2" s="491"/>
      <c r="K2" s="491"/>
      <c r="L2" s="491"/>
    </row>
    <row r="3" spans="1:12" ht="12.75">
      <c r="A3" s="354" t="s">
        <v>435</v>
      </c>
      <c r="B3" s="354"/>
      <c r="C3" s="354"/>
      <c r="D3" s="354"/>
      <c r="E3" s="354"/>
      <c r="F3" s="354"/>
      <c r="G3" s="354"/>
      <c r="H3" s="354"/>
      <c r="I3" s="354"/>
      <c r="J3" s="354"/>
      <c r="K3" s="354"/>
      <c r="L3" s="354"/>
    </row>
    <row r="4" spans="1:12" ht="15">
      <c r="A4" s="372" t="s">
        <v>370</v>
      </c>
      <c r="B4" s="372"/>
      <c r="C4" s="372"/>
      <c r="D4" s="372"/>
      <c r="E4" s="372"/>
      <c r="F4" s="372"/>
      <c r="G4" s="372"/>
      <c r="H4" s="372"/>
      <c r="I4" s="372"/>
      <c r="J4" s="372"/>
      <c r="K4" s="372"/>
      <c r="L4" s="372"/>
    </row>
    <row r="5" spans="1:12" s="191" customFormat="1" ht="12">
      <c r="A5" s="486" t="s">
        <v>269</v>
      </c>
      <c r="B5" s="486"/>
      <c r="C5" s="486"/>
      <c r="D5" s="486" t="str">
        <f>'Basic Data'!C35</f>
        <v>Manjeswar</v>
      </c>
      <c r="E5" s="486"/>
      <c r="F5" s="486"/>
      <c r="G5" s="486"/>
      <c r="H5" s="486"/>
      <c r="I5" s="486"/>
      <c r="J5" s="486"/>
      <c r="K5" s="486"/>
      <c r="L5" s="486"/>
    </row>
    <row r="6" spans="1:12" s="191" customFormat="1" ht="12">
      <c r="A6" s="492" t="s">
        <v>371</v>
      </c>
      <c r="B6" s="492"/>
      <c r="C6" s="492"/>
      <c r="D6" s="492"/>
      <c r="E6" s="492"/>
      <c r="F6" s="492"/>
      <c r="G6" s="492"/>
      <c r="H6" s="492"/>
      <c r="I6" s="492"/>
      <c r="J6" s="492"/>
      <c r="K6" s="492"/>
      <c r="L6" s="492"/>
    </row>
    <row r="7" spans="1:12" s="191" customFormat="1" ht="12">
      <c r="A7" s="493" t="s">
        <v>51</v>
      </c>
      <c r="B7" s="493"/>
      <c r="C7" s="493"/>
      <c r="D7" s="493"/>
      <c r="E7" s="493"/>
      <c r="F7" s="494"/>
      <c r="G7" s="495"/>
      <c r="J7" s="192" t="s">
        <v>52</v>
      </c>
      <c r="K7" s="465">
        <f>'Basic Data'!C31</f>
        <v>40330</v>
      </c>
      <c r="L7" s="466"/>
    </row>
    <row r="8" s="191" customFormat="1" ht="12">
      <c r="A8" s="191" t="s">
        <v>56</v>
      </c>
    </row>
    <row r="9" spans="1:12" s="191" customFormat="1" ht="12">
      <c r="A9" s="493" t="s">
        <v>372</v>
      </c>
      <c r="B9" s="493"/>
      <c r="C9" s="462"/>
      <c r="D9" s="463"/>
      <c r="E9" s="463"/>
      <c r="F9" s="463"/>
      <c r="G9" s="464"/>
      <c r="H9" s="191" t="s">
        <v>66</v>
      </c>
      <c r="I9" s="471" t="str">
        <f>'Basic Data'!B29</f>
        <v>K.Padmini</v>
      </c>
      <c r="J9" s="471"/>
      <c r="K9" s="471"/>
      <c r="L9" s="471"/>
    </row>
    <row r="10" spans="1:12" s="191" customFormat="1" ht="12">
      <c r="A10" s="191" t="s">
        <v>71</v>
      </c>
      <c r="C10" s="486" t="str">
        <f>'Basic Data'!C32:J32</f>
        <v>Headmistress GHSS UPPALA</v>
      </c>
      <c r="D10" s="486"/>
      <c r="E10" s="486"/>
      <c r="F10" s="486"/>
      <c r="G10" s="486"/>
      <c r="H10" s="486"/>
      <c r="I10" s="486"/>
      <c r="J10" s="191" t="s">
        <v>373</v>
      </c>
      <c r="K10" s="493"/>
      <c r="L10" s="493"/>
    </row>
    <row r="11" spans="1:12" s="191" customFormat="1" ht="12">
      <c r="A11" s="486" t="s">
        <v>244</v>
      </c>
      <c r="B11" s="486"/>
      <c r="C11" s="486" t="str">
        <f>'Basic Data'!C34</f>
        <v>GHSS UPPALA</v>
      </c>
      <c r="D11" s="486"/>
      <c r="E11" s="486"/>
      <c r="F11" s="486"/>
      <c r="G11" s="486"/>
      <c r="H11" s="486"/>
      <c r="I11" s="486"/>
      <c r="J11" s="191" t="s">
        <v>374</v>
      </c>
      <c r="K11" s="493"/>
      <c r="L11" s="493"/>
    </row>
    <row r="12" spans="1:12" s="191" customFormat="1" ht="24.75" customHeight="1">
      <c r="A12" s="191" t="s">
        <v>67</v>
      </c>
      <c r="C12" s="462"/>
      <c r="D12" s="463"/>
      <c r="E12" s="463"/>
      <c r="F12" s="463"/>
      <c r="G12" s="464"/>
      <c r="H12" s="196" t="s">
        <v>384</v>
      </c>
      <c r="I12" s="193"/>
      <c r="K12" s="196" t="s">
        <v>385</v>
      </c>
      <c r="L12" s="63"/>
    </row>
    <row r="13" spans="3:12" s="191" customFormat="1" ht="12">
      <c r="C13" s="191" t="s">
        <v>375</v>
      </c>
      <c r="D13" s="191" t="s">
        <v>376</v>
      </c>
      <c r="E13" s="191" t="s">
        <v>377</v>
      </c>
      <c r="F13" s="191" t="s">
        <v>378</v>
      </c>
      <c r="G13" s="191" t="s">
        <v>379</v>
      </c>
      <c r="H13" s="194" t="s">
        <v>380</v>
      </c>
      <c r="I13" s="494"/>
      <c r="J13" s="495"/>
      <c r="K13" s="191" t="s">
        <v>381</v>
      </c>
      <c r="L13" s="63"/>
    </row>
    <row r="14" spans="1:12" s="191" customFormat="1" ht="30" customHeight="1">
      <c r="A14" s="472" t="s">
        <v>390</v>
      </c>
      <c r="B14" s="472"/>
      <c r="C14" s="472"/>
      <c r="D14" s="472"/>
      <c r="E14" s="472"/>
      <c r="F14" s="472"/>
      <c r="G14" s="472"/>
      <c r="H14" s="472"/>
      <c r="I14" s="472"/>
      <c r="J14" s="472"/>
      <c r="K14" s="472"/>
      <c r="L14" s="472"/>
    </row>
    <row r="15" spans="1:12" s="180" customFormat="1" ht="12">
      <c r="A15" s="468" t="s">
        <v>382</v>
      </c>
      <c r="B15" s="469"/>
      <c r="C15" s="469"/>
      <c r="D15" s="470"/>
      <c r="E15" s="80" t="s">
        <v>222</v>
      </c>
      <c r="F15" s="467" t="s">
        <v>213</v>
      </c>
      <c r="G15" s="467"/>
      <c r="H15" s="468" t="s">
        <v>383</v>
      </c>
      <c r="I15" s="469"/>
      <c r="J15" s="470"/>
      <c r="K15" s="80" t="s">
        <v>222</v>
      </c>
      <c r="L15" s="80" t="s">
        <v>213</v>
      </c>
    </row>
    <row r="16" spans="1:12" s="191" customFormat="1" ht="12">
      <c r="A16" s="473" t="str">
        <f>'Outer 49-01'!M17</f>
        <v>Officiating Pay.</v>
      </c>
      <c r="B16" s="474"/>
      <c r="C16" s="474"/>
      <c r="D16" s="475"/>
      <c r="E16" s="63"/>
      <c r="F16" s="477">
        <f>'Basic Data'!D29</f>
        <v>14370</v>
      </c>
      <c r="G16" s="477"/>
      <c r="H16" s="473" t="str">
        <f>'Outer 49-01'!T17</f>
        <v>GPF Subscription.</v>
      </c>
      <c r="I16" s="474"/>
      <c r="J16" s="475"/>
      <c r="K16" s="63"/>
      <c r="L16" s="63">
        <f>'Basic Data'!L29</f>
        <v>1500</v>
      </c>
    </row>
    <row r="17" spans="1:12" s="191" customFormat="1" ht="12">
      <c r="A17" s="473" t="str">
        <f>'Outer 49-01'!M18</f>
        <v>DA</v>
      </c>
      <c r="B17" s="474"/>
      <c r="C17" s="474"/>
      <c r="D17" s="475"/>
      <c r="E17" s="63"/>
      <c r="F17" s="477">
        <f>'Basic Data'!E29</f>
        <v>9197</v>
      </c>
      <c r="G17" s="477"/>
      <c r="H17" s="473" t="str">
        <f>'Outer 49-01'!T18</f>
        <v>GPF Loan</v>
      </c>
      <c r="I17" s="474"/>
      <c r="J17" s="475"/>
      <c r="K17" s="63"/>
      <c r="L17" s="63">
        <f>'Basic Data'!M29</f>
        <v>5850</v>
      </c>
    </row>
    <row r="18" spans="1:12" s="191" customFormat="1" ht="12">
      <c r="A18" s="473" t="str">
        <f>'Outer 49-01'!M19</f>
        <v>HRA</v>
      </c>
      <c r="B18" s="474"/>
      <c r="C18" s="474"/>
      <c r="D18" s="475"/>
      <c r="E18" s="63"/>
      <c r="F18" s="477">
        <f>'Basic Data'!F29</f>
        <v>150</v>
      </c>
      <c r="G18" s="477"/>
      <c r="H18" s="473" t="str">
        <f>'Outer 49-01'!T19</f>
        <v>KPEPF Subscription.</v>
      </c>
      <c r="I18" s="474"/>
      <c r="J18" s="475"/>
      <c r="K18" s="63"/>
      <c r="L18" s="63">
        <f>'Basic Data'!N29</f>
        <v>0</v>
      </c>
    </row>
    <row r="19" spans="1:12" s="191" customFormat="1" ht="12">
      <c r="A19" s="473" t="str">
        <f>'Outer 49-01'!M20</f>
        <v>PCA</v>
      </c>
      <c r="B19" s="474"/>
      <c r="C19" s="474"/>
      <c r="D19" s="475"/>
      <c r="E19" s="63"/>
      <c r="F19" s="477">
        <f>'Basic Data'!G29</f>
        <v>130</v>
      </c>
      <c r="G19" s="477"/>
      <c r="H19" s="473" t="str">
        <f>'Outer 49-01'!T20</f>
        <v>KPEPF loan</v>
      </c>
      <c r="I19" s="474"/>
      <c r="J19" s="475"/>
      <c r="K19" s="63"/>
      <c r="L19" s="63">
        <f>'Basic Data'!O29</f>
        <v>0</v>
      </c>
    </row>
    <row r="20" spans="1:12" s="191" customFormat="1" ht="12">
      <c r="A20" s="473" t="str">
        <f>'Outer 49-01'!M21</f>
        <v>Spcial allowance.</v>
      </c>
      <c r="B20" s="474"/>
      <c r="C20" s="474"/>
      <c r="D20" s="475"/>
      <c r="E20" s="63"/>
      <c r="F20" s="477">
        <f>'Basic Data'!H29</f>
        <v>0</v>
      </c>
      <c r="G20" s="477"/>
      <c r="H20" s="473" t="str">
        <f>'Outer 49-01'!T21</f>
        <v>SLI  1</v>
      </c>
      <c r="I20" s="474"/>
      <c r="J20" s="475"/>
      <c r="K20" s="63"/>
      <c r="L20" s="63">
        <f>'Basic Data'!P29</f>
        <v>15</v>
      </c>
    </row>
    <row r="21" spans="1:12" s="191" customFormat="1" ht="12">
      <c r="A21" s="473" t="str">
        <f>'Outer 49-01'!M22</f>
        <v>Allowance for PH</v>
      </c>
      <c r="B21" s="474"/>
      <c r="C21" s="474"/>
      <c r="D21" s="475"/>
      <c r="E21" s="63"/>
      <c r="F21" s="477">
        <f>'Basic Data'!I29</f>
        <v>0</v>
      </c>
      <c r="G21" s="477"/>
      <c r="H21" s="473" t="str">
        <f>'Outer 49-01'!T22</f>
        <v>SLI   2</v>
      </c>
      <c r="I21" s="474"/>
      <c r="J21" s="475"/>
      <c r="K21" s="63"/>
      <c r="L21" s="63">
        <f>'Basic Data'!Q29</f>
        <v>0</v>
      </c>
    </row>
    <row r="22" spans="1:12" s="191" customFormat="1" ht="12">
      <c r="A22" s="473" t="str">
        <f>'Outer 49-01'!M23</f>
        <v>Washing allowance</v>
      </c>
      <c r="B22" s="474"/>
      <c r="C22" s="474"/>
      <c r="D22" s="475"/>
      <c r="E22" s="63"/>
      <c r="F22" s="477">
        <f>'Basic Data'!J29</f>
        <v>0</v>
      </c>
      <c r="G22" s="477"/>
      <c r="H22" s="473" t="str">
        <f>'Outer 49-01'!T23</f>
        <v>GIS</v>
      </c>
      <c r="I22" s="474"/>
      <c r="J22" s="475"/>
      <c r="K22" s="63"/>
      <c r="L22" s="63">
        <f>'Basic Data'!R29</f>
        <v>200</v>
      </c>
    </row>
    <row r="23" spans="1:12" s="191" customFormat="1" ht="12">
      <c r="A23" s="473">
        <f>'Outer 49-01'!M24</f>
        <v>0</v>
      </c>
      <c r="B23" s="474"/>
      <c r="C23" s="474"/>
      <c r="D23" s="475"/>
      <c r="E23" s="63"/>
      <c r="F23" s="477"/>
      <c r="G23" s="477"/>
      <c r="H23" s="473" t="str">
        <f>'Outer 49-01'!T24</f>
        <v>HBA</v>
      </c>
      <c r="I23" s="474"/>
      <c r="J23" s="475"/>
      <c r="K23" s="63"/>
      <c r="L23" s="63">
        <f>'Basic Data'!S29</f>
        <v>1250</v>
      </c>
    </row>
    <row r="24" spans="1:12" s="191" customFormat="1" ht="12">
      <c r="A24" s="473">
        <f>'Outer 49-01'!M25</f>
        <v>0</v>
      </c>
      <c r="B24" s="474"/>
      <c r="C24" s="474"/>
      <c r="D24" s="475"/>
      <c r="E24" s="63"/>
      <c r="F24" s="477"/>
      <c r="G24" s="477"/>
      <c r="H24" s="473" t="str">
        <f>'Outer 49-01'!T25</f>
        <v>LIC</v>
      </c>
      <c r="I24" s="474"/>
      <c r="J24" s="475"/>
      <c r="K24" s="63"/>
      <c r="L24" s="63">
        <f>'Basic Data'!T29</f>
        <v>0</v>
      </c>
    </row>
    <row r="25" spans="1:12" s="191" customFormat="1" ht="12">
      <c r="A25" s="473">
        <f>'Outer 49-01'!M26</f>
        <v>0</v>
      </c>
      <c r="B25" s="474"/>
      <c r="C25" s="474"/>
      <c r="D25" s="475"/>
      <c r="E25" s="63"/>
      <c r="F25" s="477"/>
      <c r="G25" s="477"/>
      <c r="H25" s="473" t="str">
        <f>'Outer 49-01'!T26</f>
        <v>KSFE</v>
      </c>
      <c r="I25" s="474"/>
      <c r="J25" s="475"/>
      <c r="K25" s="63"/>
      <c r="L25" s="63">
        <f>'Basic Data'!U29</f>
        <v>0</v>
      </c>
    </row>
    <row r="26" spans="1:12" s="191" customFormat="1" ht="12">
      <c r="A26" s="473">
        <f>'Outer 49-01'!M27</f>
        <v>0</v>
      </c>
      <c r="B26" s="474"/>
      <c r="C26" s="474"/>
      <c r="D26" s="475"/>
      <c r="E26" s="63"/>
      <c r="F26" s="477"/>
      <c r="G26" s="477"/>
      <c r="H26" s="473" t="str">
        <f>'Outer 49-01'!T27</f>
        <v>Festival advance</v>
      </c>
      <c r="I26" s="474"/>
      <c r="J26" s="475"/>
      <c r="K26" s="63"/>
      <c r="L26" s="63">
        <f>'Basic Data'!V29</f>
        <v>0</v>
      </c>
    </row>
    <row r="27" spans="1:12" s="191" customFormat="1" ht="12">
      <c r="A27" s="476"/>
      <c r="B27" s="476"/>
      <c r="C27" s="476"/>
      <c r="D27" s="476"/>
      <c r="E27" s="63"/>
      <c r="F27" s="477"/>
      <c r="G27" s="477"/>
      <c r="H27" s="473" t="str">
        <f>'Outer 49-01'!T28</f>
        <v>MCA</v>
      </c>
      <c r="I27" s="474"/>
      <c r="J27" s="475"/>
      <c r="K27" s="63"/>
      <c r="L27" s="63">
        <f>'Basic Data'!W29</f>
        <v>0</v>
      </c>
    </row>
    <row r="28" spans="1:12" s="191" customFormat="1" ht="12">
      <c r="A28" s="476"/>
      <c r="B28" s="476"/>
      <c r="C28" s="476"/>
      <c r="D28" s="476"/>
      <c r="E28" s="63"/>
      <c r="F28" s="477"/>
      <c r="G28" s="477"/>
      <c r="H28" s="473" t="str">
        <f>'Outer 49-01'!T29</f>
        <v>FBS</v>
      </c>
      <c r="I28" s="474"/>
      <c r="J28" s="475"/>
      <c r="K28" s="63"/>
      <c r="L28" s="63">
        <f>'Basic Data'!X29</f>
        <v>10</v>
      </c>
    </row>
    <row r="29" spans="1:12" s="191" customFormat="1" ht="12">
      <c r="A29" s="476"/>
      <c r="B29" s="476"/>
      <c r="C29" s="476"/>
      <c r="D29" s="476"/>
      <c r="E29" s="63"/>
      <c r="F29" s="477"/>
      <c r="G29" s="477"/>
      <c r="H29" s="473" t="str">
        <f>'Outer 49-01'!T30</f>
        <v>-</v>
      </c>
      <c r="I29" s="474"/>
      <c r="J29" s="475"/>
      <c r="K29" s="63"/>
      <c r="L29" s="63">
        <f>'Basic Data'!Y29</f>
        <v>0</v>
      </c>
    </row>
    <row r="30" spans="1:12" s="191" customFormat="1" ht="12">
      <c r="A30" s="476"/>
      <c r="B30" s="476"/>
      <c r="C30" s="476"/>
      <c r="D30" s="476"/>
      <c r="E30" s="63"/>
      <c r="F30" s="477"/>
      <c r="G30" s="477"/>
      <c r="H30" s="473" t="str">
        <f>'Outer 49-01'!T31</f>
        <v>-</v>
      </c>
      <c r="I30" s="474"/>
      <c r="J30" s="475"/>
      <c r="K30" s="63"/>
      <c r="L30" s="63">
        <f>'Basic Data'!Z29</f>
        <v>0</v>
      </c>
    </row>
    <row r="31" spans="1:12" s="78" customFormat="1" ht="12">
      <c r="A31" s="481" t="s">
        <v>217</v>
      </c>
      <c r="B31" s="482"/>
      <c r="C31" s="482"/>
      <c r="D31" s="483"/>
      <c r="E31" s="73"/>
      <c r="F31" s="484">
        <f>SUM(F16:F30)</f>
        <v>23847</v>
      </c>
      <c r="G31" s="484"/>
      <c r="H31" s="478" t="s">
        <v>217</v>
      </c>
      <c r="I31" s="479"/>
      <c r="J31" s="480"/>
      <c r="K31" s="73"/>
      <c r="L31" s="73">
        <f>SUM(L16:L30)</f>
        <v>8825</v>
      </c>
    </row>
    <row r="32" spans="1:7" s="191" customFormat="1" ht="15.75" customHeight="1">
      <c r="A32" s="488" t="s">
        <v>386</v>
      </c>
      <c r="B32" s="488"/>
      <c r="C32" s="488"/>
      <c r="F32" s="485">
        <f>F31-L31</f>
        <v>15022</v>
      </c>
      <c r="G32" s="485"/>
    </row>
    <row r="33" spans="1:12" s="191" customFormat="1" ht="12">
      <c r="A33" s="487" t="s">
        <v>387</v>
      </c>
      <c r="B33" s="487"/>
      <c r="C33" s="486">
        <f>F32</f>
        <v>15022</v>
      </c>
      <c r="D33" s="486"/>
      <c r="E33" s="486" t="s">
        <v>388</v>
      </c>
      <c r="F33" s="486"/>
      <c r="G33" s="486"/>
      <c r="H33" s="486"/>
      <c r="I33" s="486"/>
      <c r="J33" s="486"/>
      <c r="K33" s="486"/>
      <c r="L33" s="486"/>
    </row>
    <row r="34" s="191" customFormat="1" ht="12">
      <c r="A34" s="191" t="s">
        <v>389</v>
      </c>
    </row>
    <row r="35" s="191" customFormat="1" ht="36.75" customHeight="1">
      <c r="K35" s="62" t="s">
        <v>436</v>
      </c>
    </row>
    <row r="36" s="191" customFormat="1" ht="12">
      <c r="K36" s="199"/>
    </row>
    <row r="37" spans="1:9" s="191" customFormat="1" ht="12">
      <c r="A37" s="486" t="s">
        <v>284</v>
      </c>
      <c r="B37" s="486"/>
      <c r="C37" s="191" t="str">
        <f>'Basic Data'!C30:J30</f>
        <v>Uppala</v>
      </c>
      <c r="G37" s="493" t="s">
        <v>114</v>
      </c>
      <c r="H37" s="493"/>
      <c r="I37" s="195"/>
    </row>
    <row r="38" spans="1:9" s="200" customFormat="1" ht="35.25" customHeight="1">
      <c r="A38" s="496" t="s">
        <v>236</v>
      </c>
      <c r="B38" s="496"/>
      <c r="C38" s="497">
        <f>'Basic Data'!C31:J31</f>
        <v>40330</v>
      </c>
      <c r="D38" s="497"/>
      <c r="G38" s="498" t="s">
        <v>71</v>
      </c>
      <c r="H38" s="498"/>
      <c r="I38" s="200" t="str">
        <f>'Basic Data'!C32</f>
        <v>Headmistress GHSS UPPALA</v>
      </c>
    </row>
    <row r="39" spans="1:12" s="191" customFormat="1" ht="12">
      <c r="A39" s="488" t="s">
        <v>145</v>
      </c>
      <c r="B39" s="488"/>
      <c r="C39" s="488"/>
      <c r="D39" s="488"/>
      <c r="E39" s="488"/>
      <c r="F39" s="488"/>
      <c r="G39" s="488"/>
      <c r="H39" s="488"/>
      <c r="I39" s="488"/>
      <c r="J39" s="488"/>
      <c r="K39" s="488"/>
      <c r="L39" s="488"/>
    </row>
    <row r="40" spans="1:12" ht="12.75">
      <c r="A40" s="438" t="s">
        <v>391</v>
      </c>
      <c r="B40" s="438"/>
      <c r="C40" s="438"/>
      <c r="D40" s="438"/>
      <c r="E40" s="438"/>
      <c r="F40" s="438"/>
      <c r="G40" s="438"/>
      <c r="H40" s="438"/>
      <c r="I40" s="438"/>
      <c r="J40" s="438"/>
      <c r="K40" s="438"/>
      <c r="L40" s="438"/>
    </row>
    <row r="41" spans="1:12" ht="12.75">
      <c r="A41" s="438" t="s">
        <v>392</v>
      </c>
      <c r="B41" s="438"/>
      <c r="C41" s="438"/>
      <c r="D41" s="438"/>
      <c r="E41" s="438"/>
      <c r="F41" s="438"/>
      <c r="G41" s="438"/>
      <c r="H41" s="438"/>
      <c r="I41" s="438"/>
      <c r="J41" s="438"/>
      <c r="K41" s="438"/>
      <c r="L41" s="438"/>
    </row>
    <row r="42" spans="1:12" ht="12.75">
      <c r="A42" s="438" t="s">
        <v>393</v>
      </c>
      <c r="B42" s="438"/>
      <c r="C42" s="438"/>
      <c r="D42" s="438"/>
      <c r="E42" s="438"/>
      <c r="F42" s="438"/>
      <c r="G42" s="438"/>
      <c r="H42" s="438"/>
      <c r="I42" s="438"/>
      <c r="J42" s="438"/>
      <c r="K42" s="438"/>
      <c r="L42" s="438"/>
    </row>
    <row r="43" spans="1:12" ht="12.75">
      <c r="A43" s="438" t="s">
        <v>394</v>
      </c>
      <c r="B43" s="438"/>
      <c r="C43" s="438"/>
      <c r="D43" s="438"/>
      <c r="E43" s="438"/>
      <c r="F43" s="438"/>
      <c r="G43" s="438"/>
      <c r="H43" s="438"/>
      <c r="I43" s="438"/>
      <c r="J43" s="438"/>
      <c r="K43" s="438"/>
      <c r="L43" s="438"/>
    </row>
    <row r="44" spans="1:12" ht="12.75">
      <c r="A44" s="143"/>
      <c r="B44" s="143"/>
      <c r="C44" s="143"/>
      <c r="D44" s="143"/>
      <c r="E44" s="143"/>
      <c r="F44" s="143"/>
      <c r="G44" s="143"/>
      <c r="H44" s="143"/>
      <c r="I44" s="143"/>
      <c r="J44" s="143"/>
      <c r="K44" s="143"/>
      <c r="L44" s="143"/>
    </row>
    <row r="45" spans="1:12" ht="12.75">
      <c r="A45" s="143"/>
      <c r="B45" s="143"/>
      <c r="C45" s="143"/>
      <c r="D45" s="143"/>
      <c r="E45" s="143"/>
      <c r="F45" s="143"/>
      <c r="G45" s="143"/>
      <c r="H45" s="143"/>
      <c r="I45" s="143"/>
      <c r="J45" s="143"/>
      <c r="K45" s="143"/>
      <c r="L45" s="143"/>
    </row>
    <row r="46" spans="1:12" ht="12.75">
      <c r="A46" s="139" t="s">
        <v>165</v>
      </c>
      <c r="B46" s="139"/>
      <c r="C46" s="139"/>
      <c r="D46" s="139"/>
      <c r="E46" s="139"/>
      <c r="F46" s="139"/>
      <c r="G46" s="139"/>
      <c r="H46" s="139"/>
      <c r="I46" s="139"/>
      <c r="J46" s="139"/>
      <c r="K46" s="139" t="s">
        <v>166</v>
      </c>
      <c r="L46" s="139"/>
    </row>
    <row r="47" spans="1:12" ht="12.75">
      <c r="A47" s="432" t="s">
        <v>395</v>
      </c>
      <c r="B47" s="432"/>
      <c r="C47" s="432"/>
      <c r="D47" s="432"/>
      <c r="E47" s="432"/>
      <c r="F47" s="432"/>
      <c r="G47" s="432"/>
      <c r="H47" s="432"/>
      <c r="I47" s="432"/>
      <c r="J47" s="432"/>
      <c r="K47" s="432"/>
      <c r="L47" s="432"/>
    </row>
    <row r="50" spans="1:12" ht="12.75">
      <c r="A50" s="354" t="s">
        <v>172</v>
      </c>
      <c r="B50" s="354"/>
      <c r="C50" s="354"/>
      <c r="K50" s="438" t="s">
        <v>165</v>
      </c>
      <c r="L50" s="438"/>
    </row>
    <row r="51" spans="1:12" ht="31.5" customHeight="1">
      <c r="A51" s="499" t="s">
        <v>396</v>
      </c>
      <c r="B51" s="499"/>
      <c r="C51" s="499"/>
      <c r="D51" s="499"/>
      <c r="E51" s="499"/>
      <c r="F51" s="499"/>
      <c r="G51" s="499"/>
      <c r="H51" s="499"/>
      <c r="I51" s="499"/>
      <c r="J51" s="499"/>
      <c r="K51" s="499"/>
      <c r="L51" s="499"/>
    </row>
    <row r="52" spans="1:12" s="205" customFormat="1" ht="20.25" customHeight="1">
      <c r="A52" s="491" t="s">
        <v>397</v>
      </c>
      <c r="B52" s="491"/>
      <c r="C52" s="491"/>
      <c r="D52" s="491"/>
      <c r="E52" s="491"/>
      <c r="F52" s="491"/>
      <c r="G52" s="491"/>
      <c r="H52" s="491"/>
      <c r="I52" s="491"/>
      <c r="J52" s="491"/>
      <c r="K52" s="491"/>
      <c r="L52" s="491"/>
    </row>
    <row r="53" spans="1:12" ht="31.5" customHeight="1">
      <c r="A53" s="499" t="s">
        <v>398</v>
      </c>
      <c r="B53" s="499"/>
      <c r="C53" s="499"/>
      <c r="D53" s="499"/>
      <c r="E53" s="499"/>
      <c r="F53" s="499"/>
      <c r="G53" s="499"/>
      <c r="H53" s="499"/>
      <c r="I53" s="499"/>
      <c r="J53" s="499"/>
      <c r="K53" s="499"/>
      <c r="L53" s="499"/>
    </row>
    <row r="54" spans="1:9" s="191" customFormat="1" ht="37.5" customHeight="1">
      <c r="A54" s="486" t="s">
        <v>284</v>
      </c>
      <c r="B54" s="486"/>
      <c r="C54" s="493" t="str">
        <f>'Basic Data'!C30:J30</f>
        <v>Uppala</v>
      </c>
      <c r="D54" s="493"/>
      <c r="G54" s="493" t="s">
        <v>114</v>
      </c>
      <c r="H54" s="493"/>
      <c r="I54" s="195"/>
    </row>
    <row r="55" spans="1:9" s="191" customFormat="1" ht="12">
      <c r="A55" s="486" t="s">
        <v>236</v>
      </c>
      <c r="B55" s="486"/>
      <c r="C55" s="500">
        <f>'Basic Data'!C31</f>
        <v>40330</v>
      </c>
      <c r="D55" s="500"/>
      <c r="G55" s="493" t="s">
        <v>71</v>
      </c>
      <c r="H55" s="493"/>
      <c r="I55" s="191" t="str">
        <f>C10</f>
        <v>Headmistress GHSS UPPALA</v>
      </c>
    </row>
    <row r="56" spans="1:12" s="1" customFormat="1" ht="20.25" customHeight="1">
      <c r="A56" s="502" t="s">
        <v>400</v>
      </c>
      <c r="B56" s="502"/>
      <c r="C56" s="502"/>
      <c r="D56" s="502"/>
      <c r="E56" s="502"/>
      <c r="F56" s="502"/>
      <c r="G56" s="502"/>
      <c r="H56" s="502"/>
      <c r="I56" s="502"/>
      <c r="J56" s="502"/>
      <c r="K56" s="502"/>
      <c r="L56" s="502"/>
    </row>
    <row r="57" spans="1:12" ht="12.75">
      <c r="A57" s="503" t="s">
        <v>399</v>
      </c>
      <c r="B57" s="503"/>
      <c r="C57" s="422" t="str">
        <f>'Basic Data'!B29</f>
        <v>K.Padmini</v>
      </c>
      <c r="D57" s="422"/>
      <c r="E57" s="422"/>
      <c r="F57" s="422"/>
      <c r="G57" s="422"/>
      <c r="H57" s="422" t="str">
        <f>'Basic Data'!C32</f>
        <v>Headmistress GHSS UPPALA</v>
      </c>
      <c r="I57" s="422"/>
      <c r="J57" s="422"/>
      <c r="K57" s="422"/>
      <c r="L57" s="422"/>
    </row>
    <row r="58" spans="1:12" ht="12.75">
      <c r="A58" s="503" t="s">
        <v>401</v>
      </c>
      <c r="B58" s="503"/>
      <c r="C58" s="506">
        <f>'Basic Data'!C31:J31</f>
        <v>40330</v>
      </c>
      <c r="D58" s="506"/>
      <c r="E58" s="143"/>
      <c r="F58" s="143"/>
      <c r="G58" s="143"/>
      <c r="H58" s="143"/>
      <c r="I58" s="143"/>
      <c r="J58" s="143"/>
      <c r="K58" s="143"/>
      <c r="L58" s="143"/>
    </row>
    <row r="59" spans="1:12" ht="12.75">
      <c r="A59" s="143"/>
      <c r="B59" s="143"/>
      <c r="C59" s="143"/>
      <c r="D59" s="143"/>
      <c r="E59" s="143"/>
      <c r="F59" s="143"/>
      <c r="G59" s="143"/>
      <c r="H59" s="143"/>
      <c r="I59" s="143"/>
      <c r="J59" s="143"/>
      <c r="K59" s="143"/>
      <c r="L59" s="143"/>
    </row>
    <row r="60" spans="1:12" ht="12.75">
      <c r="A60" s="143"/>
      <c r="B60" s="143"/>
      <c r="C60" s="143"/>
      <c r="D60" s="143"/>
      <c r="E60" s="143"/>
      <c r="F60" s="143"/>
      <c r="G60" s="143"/>
      <c r="H60" s="143"/>
      <c r="I60" s="143"/>
      <c r="J60" s="143"/>
      <c r="K60" s="143"/>
      <c r="L60" s="143"/>
    </row>
    <row r="61" spans="1:12" s="191" customFormat="1" ht="12">
      <c r="A61" s="504" t="s">
        <v>284</v>
      </c>
      <c r="B61" s="504"/>
      <c r="C61" s="501"/>
      <c r="D61" s="501"/>
      <c r="E61" s="197"/>
      <c r="F61" s="197"/>
      <c r="G61" s="501" t="s">
        <v>114</v>
      </c>
      <c r="H61" s="501"/>
      <c r="I61" s="198"/>
      <c r="J61" s="197"/>
      <c r="K61" s="197"/>
      <c r="L61" s="197"/>
    </row>
    <row r="62" spans="1:12" s="191" customFormat="1" ht="12">
      <c r="A62" s="504" t="s">
        <v>236</v>
      </c>
      <c r="B62" s="504"/>
      <c r="C62" s="505"/>
      <c r="D62" s="505"/>
      <c r="E62" s="197"/>
      <c r="F62" s="197"/>
      <c r="G62" s="501" t="s">
        <v>71</v>
      </c>
      <c r="H62" s="501"/>
      <c r="I62" s="197"/>
      <c r="J62" s="197"/>
      <c r="K62" s="197"/>
      <c r="L62" s="197"/>
    </row>
    <row r="63" spans="1:12" ht="12.75">
      <c r="A63" s="143"/>
      <c r="B63" s="143"/>
      <c r="C63" s="143"/>
      <c r="D63" s="143"/>
      <c r="E63" s="143"/>
      <c r="F63" s="143"/>
      <c r="G63" s="143"/>
      <c r="H63" s="143"/>
      <c r="I63" s="143"/>
      <c r="J63" s="143"/>
      <c r="K63" s="143"/>
      <c r="L63" s="143"/>
    </row>
    <row r="64" spans="1:12" ht="12.75">
      <c r="A64" s="139" t="s">
        <v>402</v>
      </c>
      <c r="B64" s="139"/>
      <c r="C64" s="139"/>
      <c r="D64" s="139"/>
      <c r="E64" s="139"/>
      <c r="F64" s="139"/>
      <c r="G64" s="139"/>
      <c r="H64" s="139"/>
      <c r="I64" s="139"/>
      <c r="J64" s="139"/>
      <c r="K64" s="139"/>
      <c r="L64" s="139"/>
    </row>
    <row r="65" spans="1:12" s="1" customFormat="1" ht="20.25" customHeight="1">
      <c r="A65" s="502" t="s">
        <v>403</v>
      </c>
      <c r="B65" s="502"/>
      <c r="C65" s="502"/>
      <c r="D65" s="502"/>
      <c r="E65" s="502"/>
      <c r="F65" s="502"/>
      <c r="G65" s="502"/>
      <c r="H65" s="502"/>
      <c r="I65" s="502"/>
      <c r="J65" s="502"/>
      <c r="K65" s="502"/>
      <c r="L65" s="502"/>
    </row>
    <row r="66" spans="1:9" ht="12.75">
      <c r="A66" s="456" t="s">
        <v>17</v>
      </c>
      <c r="B66" s="456"/>
      <c r="C66" s="456"/>
      <c r="D66" s="456"/>
      <c r="E66" s="456"/>
      <c r="F66" s="456"/>
      <c r="G66" s="456"/>
      <c r="H66" s="456"/>
      <c r="I66">
        <v>0</v>
      </c>
    </row>
    <row r="67" spans="1:9" ht="12.75">
      <c r="A67" s="456" t="s">
        <v>18</v>
      </c>
      <c r="B67" s="456"/>
      <c r="C67" s="456"/>
      <c r="D67" s="456"/>
      <c r="E67" s="456"/>
      <c r="F67" s="456"/>
      <c r="G67" s="456"/>
      <c r="H67" s="456"/>
      <c r="I67">
        <v>0</v>
      </c>
    </row>
    <row r="68" spans="1:9" ht="12.75">
      <c r="A68" s="456" t="s">
        <v>19</v>
      </c>
      <c r="B68" s="456"/>
      <c r="C68" s="456"/>
      <c r="D68" s="456"/>
      <c r="E68" s="456"/>
      <c r="F68" s="456"/>
      <c r="G68" s="456"/>
      <c r="H68" s="456"/>
      <c r="I68">
        <v>0</v>
      </c>
    </row>
    <row r="69" spans="1:9" ht="12.75">
      <c r="A69" s="456" t="s">
        <v>20</v>
      </c>
      <c r="B69" s="456"/>
      <c r="C69" s="456"/>
      <c r="D69" s="456"/>
      <c r="E69" s="456"/>
      <c r="F69" s="456"/>
      <c r="G69" s="456"/>
      <c r="H69" s="456"/>
      <c r="I69">
        <f>I66-(I67+I68)</f>
        <v>0</v>
      </c>
    </row>
    <row r="70" spans="1:7" ht="12.75">
      <c r="A70" s="152"/>
      <c r="B70" s="152"/>
      <c r="C70" s="152"/>
      <c r="D70" s="152"/>
      <c r="E70" s="152"/>
      <c r="F70" s="147"/>
      <c r="G70" s="147"/>
    </row>
    <row r="71" spans="1:7" ht="12.75">
      <c r="A71" s="149"/>
      <c r="B71" s="149"/>
      <c r="C71" s="149"/>
      <c r="D71" s="149"/>
      <c r="E71" s="149"/>
      <c r="F71" s="149"/>
      <c r="G71" s="149"/>
    </row>
    <row r="72" spans="1:7" ht="12.75">
      <c r="A72" s="149"/>
      <c r="B72" s="149"/>
      <c r="C72" s="149"/>
      <c r="D72" s="149"/>
      <c r="E72" s="149"/>
      <c r="F72" s="149"/>
      <c r="G72" s="149"/>
    </row>
    <row r="73" spans="1:9" s="202" customFormat="1" ht="23.25" customHeight="1">
      <c r="A73" s="201"/>
      <c r="B73" s="201"/>
      <c r="C73" s="201"/>
      <c r="E73" s="203"/>
      <c r="F73" s="203"/>
      <c r="G73" s="203"/>
      <c r="I73" s="203" t="s">
        <v>36</v>
      </c>
    </row>
    <row r="74" spans="1:12" s="1" customFormat="1" ht="19.5" customHeight="1">
      <c r="A74" s="502" t="s">
        <v>404</v>
      </c>
      <c r="B74" s="502"/>
      <c r="C74" s="502"/>
      <c r="D74" s="502"/>
      <c r="E74" s="502"/>
      <c r="F74" s="502"/>
      <c r="G74" s="502"/>
      <c r="H74" s="502"/>
      <c r="I74" s="502"/>
      <c r="J74" s="502"/>
      <c r="K74" s="502"/>
      <c r="L74" s="502"/>
    </row>
    <row r="75" spans="1:12" s="204" customFormat="1" ht="25.5" customHeight="1">
      <c r="A75" s="508" t="s">
        <v>405</v>
      </c>
      <c r="B75" s="508"/>
      <c r="C75" s="508"/>
      <c r="D75" s="508"/>
      <c r="E75" s="508"/>
      <c r="F75" s="508"/>
      <c r="G75" s="508"/>
      <c r="H75" s="508"/>
      <c r="I75" s="508"/>
      <c r="J75" s="508"/>
      <c r="K75" s="508"/>
      <c r="L75" s="508"/>
    </row>
    <row r="76" spans="1:12" s="204" customFormat="1" ht="24.75" customHeight="1">
      <c r="A76" s="508" t="s">
        <v>406</v>
      </c>
      <c r="B76" s="508"/>
      <c r="C76" s="508"/>
      <c r="D76" s="508"/>
      <c r="E76" s="508"/>
      <c r="F76" s="508"/>
      <c r="G76" s="508"/>
      <c r="H76" s="508"/>
      <c r="I76" s="508"/>
      <c r="J76" s="508"/>
      <c r="K76" s="508"/>
      <c r="L76" s="508"/>
    </row>
    <row r="77" spans="1:12" s="204" customFormat="1" ht="12">
      <c r="A77" s="508" t="s">
        <v>407</v>
      </c>
      <c r="B77" s="508"/>
      <c r="C77" s="508"/>
      <c r="D77" s="508"/>
      <c r="E77" s="508"/>
      <c r="F77" s="508"/>
      <c r="G77" s="508"/>
      <c r="H77" s="508"/>
      <c r="I77" s="508"/>
      <c r="J77" s="508"/>
      <c r="K77" s="508"/>
      <c r="L77" s="508"/>
    </row>
    <row r="78" spans="1:12" s="204" customFormat="1" ht="12">
      <c r="A78" s="508" t="s">
        <v>408</v>
      </c>
      <c r="B78" s="508"/>
      <c r="C78" s="508"/>
      <c r="D78" s="508"/>
      <c r="E78" s="508"/>
      <c r="F78" s="508"/>
      <c r="G78" s="508"/>
      <c r="H78" s="508"/>
      <c r="I78" s="508"/>
      <c r="J78" s="508"/>
      <c r="K78" s="508"/>
      <c r="L78" s="508"/>
    </row>
    <row r="79" spans="1:12" s="204" customFormat="1" ht="12">
      <c r="A79" s="508" t="s">
        <v>409</v>
      </c>
      <c r="B79" s="508"/>
      <c r="C79" s="508"/>
      <c r="D79" s="508"/>
      <c r="E79" s="508"/>
      <c r="F79" s="508"/>
      <c r="G79" s="508"/>
      <c r="H79" s="508"/>
      <c r="I79" s="508"/>
      <c r="J79" s="508"/>
      <c r="K79" s="508"/>
      <c r="L79" s="508"/>
    </row>
    <row r="80" spans="1:12" s="204" customFormat="1" ht="15" customHeight="1">
      <c r="A80" s="508" t="s">
        <v>410</v>
      </c>
      <c r="B80" s="508"/>
      <c r="C80" s="508"/>
      <c r="D80" s="508"/>
      <c r="E80" s="508"/>
      <c r="F80" s="508"/>
      <c r="G80" s="508"/>
      <c r="H80" s="508"/>
      <c r="I80" s="508"/>
      <c r="J80" s="508"/>
      <c r="K80" s="508"/>
      <c r="L80" s="508"/>
    </row>
    <row r="81" spans="1:12" s="204" customFormat="1" ht="35.25" customHeight="1">
      <c r="A81" s="508" t="s">
        <v>411</v>
      </c>
      <c r="B81" s="508"/>
      <c r="C81" s="508"/>
      <c r="D81" s="508"/>
      <c r="E81" s="508"/>
      <c r="F81" s="508"/>
      <c r="G81" s="508"/>
      <c r="H81" s="508"/>
      <c r="I81" s="508"/>
      <c r="J81" s="508"/>
      <c r="K81" s="508"/>
      <c r="L81" s="508"/>
    </row>
    <row r="82" spans="1:12" s="204" customFormat="1" ht="15.75" customHeight="1">
      <c r="A82" s="508" t="s">
        <v>412</v>
      </c>
      <c r="B82" s="508"/>
      <c r="C82" s="508"/>
      <c r="D82" s="508"/>
      <c r="E82" s="508"/>
      <c r="F82" s="508"/>
      <c r="G82" s="508"/>
      <c r="H82" s="508"/>
      <c r="I82" s="508"/>
      <c r="J82" s="508"/>
      <c r="K82" s="508"/>
      <c r="L82" s="508"/>
    </row>
    <row r="83" spans="1:12" s="1" customFormat="1" ht="21.75" customHeight="1">
      <c r="A83" s="502" t="s">
        <v>413</v>
      </c>
      <c r="B83" s="502"/>
      <c r="C83" s="502"/>
      <c r="D83" s="502"/>
      <c r="E83" s="502"/>
      <c r="F83" s="502"/>
      <c r="G83" s="502"/>
      <c r="H83" s="502"/>
      <c r="I83" s="502"/>
      <c r="J83" s="502"/>
      <c r="K83" s="502"/>
      <c r="L83" s="502"/>
    </row>
    <row r="84" spans="1:7" ht="12.75">
      <c r="A84" t="s">
        <v>414</v>
      </c>
      <c r="G84" t="s">
        <v>415</v>
      </c>
    </row>
    <row r="85" spans="1:7" ht="12.75">
      <c r="A85" t="s">
        <v>416</v>
      </c>
      <c r="G85" t="s">
        <v>429</v>
      </c>
    </row>
    <row r="86" spans="1:7" ht="12.75">
      <c r="A86" t="s">
        <v>417</v>
      </c>
      <c r="G86" t="s">
        <v>430</v>
      </c>
    </row>
    <row r="87" spans="1:7" ht="12.75">
      <c r="A87" t="s">
        <v>418</v>
      </c>
      <c r="G87" t="s">
        <v>431</v>
      </c>
    </row>
    <row r="88" spans="1:7" ht="12.75">
      <c r="A88" t="s">
        <v>419</v>
      </c>
      <c r="G88" t="s">
        <v>432</v>
      </c>
    </row>
    <row r="89" spans="1:7" ht="12.75">
      <c r="A89" t="s">
        <v>420</v>
      </c>
      <c r="G89" t="s">
        <v>433</v>
      </c>
    </row>
    <row r="90" ht="12.75">
      <c r="A90" t="s">
        <v>421</v>
      </c>
    </row>
    <row r="91" ht="12.75">
      <c r="A91" t="s">
        <v>422</v>
      </c>
    </row>
    <row r="92" ht="12.75">
      <c r="A92" t="s">
        <v>423</v>
      </c>
    </row>
    <row r="93" ht="12.75">
      <c r="A93" t="s">
        <v>424</v>
      </c>
    </row>
    <row r="94" ht="12.75">
      <c r="A94" t="s">
        <v>425</v>
      </c>
    </row>
    <row r="95" ht="12.75">
      <c r="A95" t="s">
        <v>426</v>
      </c>
    </row>
    <row r="96" ht="12.75">
      <c r="A96" t="s">
        <v>427</v>
      </c>
    </row>
    <row r="97" spans="1:11" ht="12.75">
      <c r="A97" t="s">
        <v>428</v>
      </c>
      <c r="K97" t="s">
        <v>434</v>
      </c>
    </row>
    <row r="98" ht="12.75">
      <c r="G98" t="s">
        <v>425</v>
      </c>
    </row>
  </sheetData>
  <sheetProtection password="CCB7" sheet="1" objects="1" scenarios="1"/>
  <protectedRanges>
    <protectedRange sqref="E1 F7 C9:G9 K10:L10 K11:L11 C12 I12 L12 I13:J13 L13 E16:E30 K16:K30 E33 A34:L34 A40:L43 A47 I66:I68 A84:L98" name="Range1"/>
  </protectedRanges>
  <mergeCells count="128">
    <mergeCell ref="A74:L74"/>
    <mergeCell ref="A82:L82"/>
    <mergeCell ref="A75:L75"/>
    <mergeCell ref="A76:L76"/>
    <mergeCell ref="A77:L77"/>
    <mergeCell ref="A78:L78"/>
    <mergeCell ref="A79:L79"/>
    <mergeCell ref="A80:L80"/>
    <mergeCell ref="A81:L81"/>
    <mergeCell ref="A66:H66"/>
    <mergeCell ref="A67:H67"/>
    <mergeCell ref="A68:H68"/>
    <mergeCell ref="A69:H69"/>
    <mergeCell ref="A83:L83"/>
    <mergeCell ref="A1:B1"/>
    <mergeCell ref="A5:C5"/>
    <mergeCell ref="A9:B9"/>
    <mergeCell ref="A11:B11"/>
    <mergeCell ref="C11:I11"/>
    <mergeCell ref="C10:I10"/>
    <mergeCell ref="A50:C50"/>
    <mergeCell ref="K10:L10"/>
    <mergeCell ref="K11:L11"/>
    <mergeCell ref="A65:L65"/>
    <mergeCell ref="C9:G9"/>
    <mergeCell ref="I13:J13"/>
    <mergeCell ref="G61:H61"/>
    <mergeCell ref="A62:B62"/>
    <mergeCell ref="C62:D62"/>
    <mergeCell ref="G62:H62"/>
    <mergeCell ref="C58:D58"/>
    <mergeCell ref="A58:B58"/>
    <mergeCell ref="A61:B61"/>
    <mergeCell ref="C61:D61"/>
    <mergeCell ref="A56:L56"/>
    <mergeCell ref="A57:B57"/>
    <mergeCell ref="C57:G57"/>
    <mergeCell ref="H57:L57"/>
    <mergeCell ref="A55:B55"/>
    <mergeCell ref="C55:D55"/>
    <mergeCell ref="G55:H55"/>
    <mergeCell ref="C54:D54"/>
    <mergeCell ref="A51:L51"/>
    <mergeCell ref="A52:L52"/>
    <mergeCell ref="A53:L53"/>
    <mergeCell ref="A54:B54"/>
    <mergeCell ref="G54:H54"/>
    <mergeCell ref="A42:L42"/>
    <mergeCell ref="A43:L43"/>
    <mergeCell ref="A47:L47"/>
    <mergeCell ref="K50:L50"/>
    <mergeCell ref="A39:L39"/>
    <mergeCell ref="A40:L40"/>
    <mergeCell ref="A41:L41"/>
    <mergeCell ref="A37:B37"/>
    <mergeCell ref="A38:B38"/>
    <mergeCell ref="C38:D38"/>
    <mergeCell ref="G37:H37"/>
    <mergeCell ref="G38:H38"/>
    <mergeCell ref="A4:L4"/>
    <mergeCell ref="D5:L5"/>
    <mergeCell ref="A6:L6"/>
    <mergeCell ref="A7:E7"/>
    <mergeCell ref="F7:G7"/>
    <mergeCell ref="C1:D1"/>
    <mergeCell ref="E1:L1"/>
    <mergeCell ref="A2:L2"/>
    <mergeCell ref="A3:L3"/>
    <mergeCell ref="F32:G32"/>
    <mergeCell ref="C33:D33"/>
    <mergeCell ref="A33:B33"/>
    <mergeCell ref="E33:L33"/>
    <mergeCell ref="A32:C32"/>
    <mergeCell ref="F28:G28"/>
    <mergeCell ref="F29:G29"/>
    <mergeCell ref="F30:G30"/>
    <mergeCell ref="F31:G31"/>
    <mergeCell ref="A28:D28"/>
    <mergeCell ref="A29:D29"/>
    <mergeCell ref="A30:D30"/>
    <mergeCell ref="A31:D31"/>
    <mergeCell ref="H28:J28"/>
    <mergeCell ref="H29:J29"/>
    <mergeCell ref="H30:J30"/>
    <mergeCell ref="H31:J31"/>
    <mergeCell ref="H24:J24"/>
    <mergeCell ref="H25:J25"/>
    <mergeCell ref="H26:J26"/>
    <mergeCell ref="H27:J27"/>
    <mergeCell ref="H20:J20"/>
    <mergeCell ref="H21:J21"/>
    <mergeCell ref="H22:J22"/>
    <mergeCell ref="H23:J23"/>
    <mergeCell ref="H16:J16"/>
    <mergeCell ref="H17:J17"/>
    <mergeCell ref="H18:J18"/>
    <mergeCell ref="H19:J19"/>
    <mergeCell ref="F24:G24"/>
    <mergeCell ref="F25:G25"/>
    <mergeCell ref="F26:G26"/>
    <mergeCell ref="F27:G27"/>
    <mergeCell ref="F20:G20"/>
    <mergeCell ref="F21:G21"/>
    <mergeCell ref="F22:G22"/>
    <mergeCell ref="F23:G23"/>
    <mergeCell ref="F16:G16"/>
    <mergeCell ref="F17:G17"/>
    <mergeCell ref="F18:G18"/>
    <mergeCell ref="F19:G19"/>
    <mergeCell ref="A24:D24"/>
    <mergeCell ref="A25:D25"/>
    <mergeCell ref="A26:D26"/>
    <mergeCell ref="A27:D27"/>
    <mergeCell ref="A20:D20"/>
    <mergeCell ref="A21:D21"/>
    <mergeCell ref="A22:D22"/>
    <mergeCell ref="A23:D23"/>
    <mergeCell ref="A16:D16"/>
    <mergeCell ref="A17:D17"/>
    <mergeCell ref="A18:D18"/>
    <mergeCell ref="A19:D19"/>
    <mergeCell ref="C12:G12"/>
    <mergeCell ref="K7:L7"/>
    <mergeCell ref="F15:G15"/>
    <mergeCell ref="A15:D15"/>
    <mergeCell ref="I9:L9"/>
    <mergeCell ref="A14:L14"/>
    <mergeCell ref="H15:J15"/>
  </mergeCells>
  <printOptions/>
  <pageMargins left="0.56" right="0.49" top="1" bottom="0.68" header="0.5" footer="0.4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36"/>
  <sheetViews>
    <sheetView zoomScaleSheetLayoutView="100" workbookViewId="0" topLeftCell="B1">
      <selection activeCell="K7" sqref="K7"/>
    </sheetView>
  </sheetViews>
  <sheetFormatPr defaultColWidth="9.140625" defaultRowHeight="12.75"/>
  <cols>
    <col min="1" max="1" width="3.7109375" style="15" bestFit="1" customWidth="1"/>
    <col min="2" max="2" width="25.00390625" style="16" customWidth="1"/>
    <col min="3" max="3" width="17.7109375" style="16" customWidth="1"/>
    <col min="4" max="4" width="8.421875" style="16" customWidth="1"/>
    <col min="5" max="5" width="7.00390625" style="16" customWidth="1"/>
    <col min="6" max="6" width="6.00390625" style="16" customWidth="1"/>
    <col min="7" max="7" width="5.28125" style="16" customWidth="1"/>
    <col min="8" max="8" width="5.7109375" style="16" customWidth="1"/>
    <col min="9" max="9" width="6.28125" style="16" bestFit="1" customWidth="1"/>
    <col min="10" max="10" width="6.140625" style="16" bestFit="1" customWidth="1"/>
    <col min="11" max="11" width="8.140625" style="16" customWidth="1"/>
    <col min="12" max="12" width="5.8515625" style="16" customWidth="1"/>
    <col min="13" max="13" width="6.00390625" style="16" customWidth="1"/>
    <col min="14" max="14" width="6.8515625" style="16" customWidth="1"/>
    <col min="15" max="15" width="6.421875" style="16" customWidth="1"/>
    <col min="16" max="16" width="5.28125" style="16" customWidth="1"/>
    <col min="17" max="18" width="5.7109375" style="16" customWidth="1"/>
    <col min="19" max="19" width="6.421875" style="16" customWidth="1"/>
    <col min="20" max="20" width="5.421875" style="16" customWidth="1"/>
    <col min="21" max="21" width="5.421875" style="16" bestFit="1" customWidth="1"/>
    <col min="22" max="22" width="6.00390625" style="16" customWidth="1"/>
    <col min="23" max="26" width="5.7109375" style="16" customWidth="1"/>
    <col min="27" max="27" width="8.00390625" style="16" customWidth="1"/>
    <col min="28" max="28" width="8.00390625" style="17" customWidth="1"/>
    <col min="29" max="16384" width="9.140625" style="16" customWidth="1"/>
  </cols>
  <sheetData>
    <row r="1" spans="1:28" ht="24" customHeight="1">
      <c r="A1" s="280" t="s">
        <v>173</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row>
    <row r="2" spans="1:28" s="22" customFormat="1" ht="15" customHeight="1">
      <c r="A2" s="305" t="s">
        <v>174</v>
      </c>
      <c r="B2" s="281" t="s">
        <v>175</v>
      </c>
      <c r="C2" s="282"/>
      <c r="D2" s="305" t="str">
        <f>'Basic Data'!D2:D3</f>
        <v>Officiating Pay.</v>
      </c>
      <c r="E2" s="305" t="str">
        <f>'Basic Data'!E2:E3</f>
        <v>DA</v>
      </c>
      <c r="F2" s="305" t="str">
        <f>'Basic Data'!F2:F3</f>
        <v>HRA</v>
      </c>
      <c r="G2" s="305" t="str">
        <f>'Basic Data'!G2:G3</f>
        <v>PCA</v>
      </c>
      <c r="H2" s="299" t="str">
        <f>'Basic Data'!H2:J2</f>
        <v>Other allowances</v>
      </c>
      <c r="I2" s="299"/>
      <c r="J2" s="299"/>
      <c r="K2" s="305" t="str">
        <f>'Basic Data'!K2:K3</f>
        <v>Total</v>
      </c>
      <c r="L2" s="299" t="str">
        <f>'Basic Data'!L2:R2</f>
        <v>Deductios and Recoveries</v>
      </c>
      <c r="M2" s="299"/>
      <c r="N2" s="299"/>
      <c r="O2" s="299"/>
      <c r="P2" s="299"/>
      <c r="Q2" s="299"/>
      <c r="R2" s="299"/>
      <c r="S2" s="301" t="s">
        <v>179</v>
      </c>
      <c r="T2" s="302"/>
      <c r="U2" s="302"/>
      <c r="V2" s="302"/>
      <c r="W2" s="302"/>
      <c r="X2" s="302"/>
      <c r="Y2" s="302"/>
      <c r="Z2" s="303"/>
      <c r="AA2" s="299" t="str">
        <f>'Basic Data'!AA2:AA3</f>
        <v>Total dedu ctions      B</v>
      </c>
      <c r="AB2" s="299" t="str">
        <f>'Basic Data'!AB2:AB3</f>
        <v>Net amount   A - B</v>
      </c>
    </row>
    <row r="3" spans="1:28" s="23" customFormat="1" ht="48">
      <c r="A3" s="306"/>
      <c r="B3" s="283"/>
      <c r="C3" s="284"/>
      <c r="D3" s="306"/>
      <c r="E3" s="306"/>
      <c r="F3" s="306"/>
      <c r="G3" s="306"/>
      <c r="H3" s="21" t="str">
        <f>'Basic Data'!H3</f>
        <v>Spcial allowance.</v>
      </c>
      <c r="I3" s="21" t="str">
        <f>'Basic Data'!I3</f>
        <v>Allowance for PH</v>
      </c>
      <c r="J3" s="21" t="str">
        <f>'Basic Data'!J3</f>
        <v>Washing allowance</v>
      </c>
      <c r="K3" s="306" t="s">
        <v>178</v>
      </c>
      <c r="L3" s="21" t="str">
        <f>'Basic Data'!L3</f>
        <v>GPF Subscription.</v>
      </c>
      <c r="M3" s="21" t="str">
        <f>'Basic Data'!M3</f>
        <v>GPF Loan</v>
      </c>
      <c r="N3" s="21" t="str">
        <f>'Basic Data'!N3</f>
        <v>KPEPF Subscription.</v>
      </c>
      <c r="O3" s="21" t="str">
        <f>'Basic Data'!O3</f>
        <v>KPEPF loan</v>
      </c>
      <c r="P3" s="21" t="str">
        <f>'Basic Data'!P3</f>
        <v>SLI  1</v>
      </c>
      <c r="Q3" s="21" t="str">
        <f>'Basic Data'!Q3</f>
        <v>SLI   2</v>
      </c>
      <c r="R3" s="21" t="str">
        <f>'Basic Data'!R3</f>
        <v>GIS</v>
      </c>
      <c r="S3" s="21" t="str">
        <f>'Basic Data'!S3</f>
        <v>HBA</v>
      </c>
      <c r="T3" s="21" t="str">
        <f>'Basic Data'!T3</f>
        <v>LIC</v>
      </c>
      <c r="U3" s="21" t="str">
        <f>'Basic Data'!U3</f>
        <v>KSFE</v>
      </c>
      <c r="V3" s="21" t="str">
        <f>'Basic Data'!V3</f>
        <v>Festival advance</v>
      </c>
      <c r="W3" s="21" t="str">
        <f>'Basic Data'!W3</f>
        <v>MCA</v>
      </c>
      <c r="X3" s="21" t="str">
        <f>'Basic Data'!X3</f>
        <v>FBS</v>
      </c>
      <c r="Y3" s="21" t="str">
        <f>'Basic Data'!Y3</f>
        <v>-</v>
      </c>
      <c r="Z3" s="21" t="str">
        <f>'Basic Data'!Z3</f>
        <v>-</v>
      </c>
      <c r="AA3" s="300"/>
      <c r="AB3" s="300"/>
    </row>
    <row r="4" spans="1:28" s="18" customFormat="1" ht="12">
      <c r="A4" s="26">
        <v>1</v>
      </c>
      <c r="B4" s="288">
        <v>2</v>
      </c>
      <c r="C4" s="270"/>
      <c r="D4" s="26">
        <v>3</v>
      </c>
      <c r="E4" s="20">
        <v>4</v>
      </c>
      <c r="F4" s="26">
        <v>5</v>
      </c>
      <c r="G4" s="20">
        <v>6</v>
      </c>
      <c r="H4" s="26">
        <v>7</v>
      </c>
      <c r="I4" s="20">
        <v>8</v>
      </c>
      <c r="J4" s="26">
        <v>9</v>
      </c>
      <c r="K4" s="26">
        <v>11</v>
      </c>
      <c r="L4" s="20">
        <v>12</v>
      </c>
      <c r="M4" s="26">
        <v>13</v>
      </c>
      <c r="N4" s="20">
        <v>14</v>
      </c>
      <c r="O4" s="26">
        <v>15</v>
      </c>
      <c r="P4" s="20">
        <v>16</v>
      </c>
      <c r="Q4" s="26">
        <v>17</v>
      </c>
      <c r="R4" s="20">
        <v>18</v>
      </c>
      <c r="S4" s="20">
        <v>19</v>
      </c>
      <c r="T4" s="20">
        <v>20</v>
      </c>
      <c r="U4" s="20">
        <v>21</v>
      </c>
      <c r="V4" s="20">
        <v>22</v>
      </c>
      <c r="W4" s="20">
        <v>23</v>
      </c>
      <c r="X4" s="20">
        <v>24</v>
      </c>
      <c r="Y4" s="20">
        <v>25</v>
      </c>
      <c r="Z4" s="20">
        <v>26</v>
      </c>
      <c r="AA4" s="20">
        <v>27</v>
      </c>
      <c r="AB4" s="20">
        <v>28</v>
      </c>
    </row>
    <row r="5" spans="1:28" s="172" customFormat="1" ht="15" customHeight="1">
      <c r="A5" s="291" t="s">
        <v>343</v>
      </c>
      <c r="B5" s="279"/>
      <c r="C5" s="279"/>
      <c r="D5" s="279"/>
      <c r="E5" s="279"/>
      <c r="F5" s="279"/>
      <c r="G5" s="279"/>
      <c r="H5" s="279"/>
      <c r="I5" s="279"/>
      <c r="J5" s="279"/>
      <c r="K5" s="289" t="str">
        <f>'Basic Data'!C34</f>
        <v>GHSS UPPALA</v>
      </c>
      <c r="L5" s="289"/>
      <c r="M5" s="289"/>
      <c r="N5" s="289"/>
      <c r="O5" s="289"/>
      <c r="P5" s="289"/>
      <c r="Q5" s="289"/>
      <c r="R5" s="289"/>
      <c r="S5" s="290"/>
      <c r="T5" s="290"/>
      <c r="U5" s="290"/>
      <c r="V5" s="290"/>
      <c r="W5" s="290"/>
      <c r="X5" s="293" t="s">
        <v>340</v>
      </c>
      <c r="Y5" s="293"/>
      <c r="Z5" s="293"/>
      <c r="AA5" s="293"/>
      <c r="AB5" s="292"/>
    </row>
    <row r="6" spans="1:28" s="172" customFormat="1" ht="15" customHeight="1">
      <c r="A6" s="285" t="str">
        <f>'Basic Data'!C1</f>
        <v>May 2010</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7"/>
    </row>
    <row r="7" spans="1:28" s="53" customFormat="1" ht="19.5" customHeight="1">
      <c r="A7" s="66">
        <v>1</v>
      </c>
      <c r="B7" s="50" t="str">
        <f>'Basic Data'!B4</f>
        <v>Name</v>
      </c>
      <c r="C7" s="51" t="str">
        <f>'Basic Data'!C4</f>
        <v>H.S.A</v>
      </c>
      <c r="D7" s="52">
        <f>'Basic Data'!D4</f>
        <v>11070</v>
      </c>
      <c r="E7" s="52">
        <f>'Basic Data'!E4</f>
        <v>7085</v>
      </c>
      <c r="F7" s="52">
        <f>'Basic Data'!F4</f>
        <v>150</v>
      </c>
      <c r="G7" s="52">
        <f>'Basic Data'!G4</f>
        <v>0</v>
      </c>
      <c r="H7" s="52">
        <f>'Basic Data'!H4</f>
        <v>0</v>
      </c>
      <c r="I7" s="52">
        <f>'Basic Data'!I4</f>
        <v>0</v>
      </c>
      <c r="J7" s="52">
        <f>'Basic Data'!J4</f>
        <v>0</v>
      </c>
      <c r="K7" s="52">
        <f>'Basic Data'!K4</f>
        <v>18305</v>
      </c>
      <c r="L7" s="52">
        <f>'Basic Data'!L4</f>
        <v>0</v>
      </c>
      <c r="M7" s="52">
        <f>'Basic Data'!M4</f>
        <v>0</v>
      </c>
      <c r="N7" s="52">
        <f>'Basic Data'!N4</f>
        <v>3000</v>
      </c>
      <c r="O7" s="52">
        <f>'Basic Data'!O4</f>
        <v>0</v>
      </c>
      <c r="P7" s="52">
        <f>'Basic Data'!P4</f>
        <v>10</v>
      </c>
      <c r="Q7" s="52">
        <f>'Basic Data'!Q4</f>
        <v>0</v>
      </c>
      <c r="R7" s="52">
        <f>'Basic Data'!R4</f>
        <v>100</v>
      </c>
      <c r="S7" s="52">
        <f>'Basic Data'!S4</f>
        <v>0</v>
      </c>
      <c r="T7" s="52">
        <f>'Basic Data'!T4</f>
        <v>0</v>
      </c>
      <c r="U7" s="52">
        <f>'Basic Data'!U4</f>
        <v>0</v>
      </c>
      <c r="V7" s="52">
        <f>'Basic Data'!V4</f>
        <v>0</v>
      </c>
      <c r="W7" s="52">
        <f>'Basic Data'!W4</f>
        <v>0</v>
      </c>
      <c r="X7" s="52">
        <f>'Basic Data'!X4</f>
        <v>0</v>
      </c>
      <c r="Y7" s="52">
        <f>'Basic Data'!Y4</f>
        <v>0</v>
      </c>
      <c r="Z7" s="52">
        <f>'Basic Data'!Z4</f>
        <v>0</v>
      </c>
      <c r="AA7" s="52">
        <f>'Basic Data'!AA4</f>
        <v>3110</v>
      </c>
      <c r="AB7" s="52">
        <f>'Basic Data'!AB4</f>
        <v>15195</v>
      </c>
    </row>
    <row r="8" spans="1:28" s="53" customFormat="1" ht="19.5" customHeight="1">
      <c r="A8" s="66">
        <v>2</v>
      </c>
      <c r="B8" s="50" t="str">
        <f>'Basic Data'!B5</f>
        <v>Name</v>
      </c>
      <c r="C8" s="51" t="str">
        <f>'Basic Data'!C5</f>
        <v>H.S.A</v>
      </c>
      <c r="D8" s="52">
        <f>'Basic Data'!D5</f>
        <v>11910</v>
      </c>
      <c r="E8" s="52">
        <f>'Basic Data'!E5</f>
        <v>7622</v>
      </c>
      <c r="F8" s="52">
        <f>'Basic Data'!F5</f>
        <v>150</v>
      </c>
      <c r="G8" s="52">
        <f>'Basic Data'!G5</f>
        <v>70</v>
      </c>
      <c r="H8" s="52">
        <f>'Basic Data'!H5</f>
        <v>0</v>
      </c>
      <c r="I8" s="52">
        <f>'Basic Data'!I5</f>
        <v>0</v>
      </c>
      <c r="J8" s="52">
        <f>'Basic Data'!J5</f>
        <v>0</v>
      </c>
      <c r="K8" s="52">
        <f>'Basic Data'!K5</f>
        <v>19752</v>
      </c>
      <c r="L8" s="52">
        <f>'Basic Data'!L5</f>
        <v>0</v>
      </c>
      <c r="M8" s="52">
        <f>'Basic Data'!M5</f>
        <v>0</v>
      </c>
      <c r="N8" s="52">
        <f>'Basic Data'!N5</f>
        <v>3000</v>
      </c>
      <c r="O8" s="52">
        <f>'Basic Data'!O5</f>
        <v>0</v>
      </c>
      <c r="P8" s="52">
        <f>'Basic Data'!P5</f>
        <v>0</v>
      </c>
      <c r="Q8" s="52">
        <f>'Basic Data'!Q5</f>
        <v>0</v>
      </c>
      <c r="R8" s="52">
        <f>'Basic Data'!R5</f>
        <v>150</v>
      </c>
      <c r="S8" s="52">
        <f>'Basic Data'!S5</f>
        <v>0</v>
      </c>
      <c r="T8" s="52">
        <f>'Basic Data'!T5</f>
        <v>68</v>
      </c>
      <c r="U8" s="52">
        <f>'Basic Data'!U5</f>
        <v>0</v>
      </c>
      <c r="V8" s="52">
        <f>'Basic Data'!V5</f>
        <v>0</v>
      </c>
      <c r="W8" s="52">
        <f>'Basic Data'!W5</f>
        <v>0</v>
      </c>
      <c r="X8" s="52">
        <f>'Basic Data'!X5</f>
        <v>0</v>
      </c>
      <c r="Y8" s="52">
        <f>'Basic Data'!Y5</f>
        <v>0</v>
      </c>
      <c r="Z8" s="52">
        <f>'Basic Data'!Z5</f>
        <v>0</v>
      </c>
      <c r="AA8" s="52">
        <f>'Basic Data'!AA5</f>
        <v>3218</v>
      </c>
      <c r="AB8" s="52">
        <f>'Basic Data'!AB5</f>
        <v>16534</v>
      </c>
    </row>
    <row r="9" spans="1:28" s="53" customFormat="1" ht="19.5" customHeight="1">
      <c r="A9" s="66">
        <v>3</v>
      </c>
      <c r="B9" s="50" t="str">
        <f>'Basic Data'!B6</f>
        <v>Name</v>
      </c>
      <c r="C9" s="51" t="str">
        <f>'Basic Data'!C6</f>
        <v>H.S.A</v>
      </c>
      <c r="D9" s="52">
        <f>'Basic Data'!D6</f>
        <v>8590</v>
      </c>
      <c r="E9" s="52">
        <f>'Basic Data'!E6</f>
        <v>5498</v>
      </c>
      <c r="F9" s="52">
        <f>'Basic Data'!F6</f>
        <v>150</v>
      </c>
      <c r="G9" s="52">
        <f>'Basic Data'!G6</f>
        <v>0</v>
      </c>
      <c r="H9" s="52">
        <f>'Basic Data'!H6</f>
        <v>0</v>
      </c>
      <c r="I9" s="52">
        <f>'Basic Data'!I6</f>
        <v>0</v>
      </c>
      <c r="J9" s="52">
        <f>'Basic Data'!J6</f>
        <v>0</v>
      </c>
      <c r="K9" s="52">
        <f>'Basic Data'!K6</f>
        <v>14238</v>
      </c>
      <c r="L9" s="52">
        <f>'Basic Data'!L6</f>
        <v>0</v>
      </c>
      <c r="M9" s="52">
        <f>'Basic Data'!M6</f>
        <v>0</v>
      </c>
      <c r="N9" s="52">
        <f>'Basic Data'!N6</f>
        <v>1500</v>
      </c>
      <c r="O9" s="52">
        <f>'Basic Data'!O6</f>
        <v>0</v>
      </c>
      <c r="P9" s="52">
        <f>'Basic Data'!P6</f>
        <v>0</v>
      </c>
      <c r="Q9" s="52">
        <f>'Basic Data'!Q6</f>
        <v>0</v>
      </c>
      <c r="R9" s="52">
        <f>'Basic Data'!R6</f>
        <v>20</v>
      </c>
      <c r="S9" s="52">
        <f>'Basic Data'!S6</f>
        <v>0</v>
      </c>
      <c r="T9" s="52">
        <f>'Basic Data'!T6</f>
        <v>0</v>
      </c>
      <c r="U9" s="52">
        <f>'Basic Data'!U6</f>
        <v>0</v>
      </c>
      <c r="V9" s="52">
        <f>'Basic Data'!V6</f>
        <v>0</v>
      </c>
      <c r="W9" s="52">
        <f>'Basic Data'!W6</f>
        <v>0</v>
      </c>
      <c r="X9" s="52">
        <f>'Basic Data'!X6</f>
        <v>0</v>
      </c>
      <c r="Y9" s="52">
        <f>'Basic Data'!Y6</f>
        <v>0</v>
      </c>
      <c r="Z9" s="52">
        <f>'Basic Data'!Z6</f>
        <v>0</v>
      </c>
      <c r="AA9" s="52">
        <f>'Basic Data'!AA6</f>
        <v>1520</v>
      </c>
      <c r="AB9" s="52">
        <f>'Basic Data'!AB6</f>
        <v>12718</v>
      </c>
    </row>
    <row r="10" spans="1:28" s="53" customFormat="1" ht="19.5" customHeight="1">
      <c r="A10" s="66">
        <v>4</v>
      </c>
      <c r="B10" s="50" t="str">
        <f>'Basic Data'!B7</f>
        <v>Name</v>
      </c>
      <c r="C10" s="51" t="str">
        <f>'Basic Data'!C7</f>
        <v>H.S.A</v>
      </c>
      <c r="D10" s="52">
        <f>'Basic Data'!D7</f>
        <v>8790</v>
      </c>
      <c r="E10" s="52">
        <f>'Basic Data'!E7</f>
        <v>5626</v>
      </c>
      <c r="F10" s="52">
        <f>'Basic Data'!F7</f>
        <v>150</v>
      </c>
      <c r="G10" s="52">
        <f>'Basic Data'!G7</f>
        <v>0</v>
      </c>
      <c r="H10" s="52">
        <f>'Basic Data'!H7</f>
        <v>0</v>
      </c>
      <c r="I10" s="52">
        <f>'Basic Data'!I7</f>
        <v>0</v>
      </c>
      <c r="J10" s="52">
        <f>'Basic Data'!J7</f>
        <v>0</v>
      </c>
      <c r="K10" s="52">
        <f>'Basic Data'!K7</f>
        <v>14566</v>
      </c>
      <c r="L10" s="52">
        <f>'Basic Data'!L7</f>
        <v>0</v>
      </c>
      <c r="M10" s="52">
        <f>'Basic Data'!M7</f>
        <v>0</v>
      </c>
      <c r="N10" s="52">
        <f>'Basic Data'!N7</f>
        <v>1000</v>
      </c>
      <c r="O10" s="52">
        <f>'Basic Data'!O7</f>
        <v>2800</v>
      </c>
      <c r="P10" s="52">
        <f>'Basic Data'!P7</f>
        <v>250</v>
      </c>
      <c r="Q10" s="52">
        <f>'Basic Data'!Q7</f>
        <v>0</v>
      </c>
      <c r="R10" s="52">
        <f>'Basic Data'!R7</f>
        <v>150</v>
      </c>
      <c r="S10" s="52">
        <f>'Basic Data'!S7</f>
        <v>0</v>
      </c>
      <c r="T10" s="52">
        <f>'Basic Data'!T7</f>
        <v>0</v>
      </c>
      <c r="U10" s="52">
        <f>'Basic Data'!U7</f>
        <v>0</v>
      </c>
      <c r="V10" s="52">
        <f>'Basic Data'!V7</f>
        <v>0</v>
      </c>
      <c r="W10" s="52">
        <f>'Basic Data'!W7</f>
        <v>0</v>
      </c>
      <c r="X10" s="52">
        <f>'Basic Data'!X7</f>
        <v>0</v>
      </c>
      <c r="Y10" s="52">
        <f>'Basic Data'!Y7</f>
        <v>0</v>
      </c>
      <c r="Z10" s="52">
        <f>'Basic Data'!Z7</f>
        <v>0</v>
      </c>
      <c r="AA10" s="52">
        <f>'Basic Data'!AA7</f>
        <v>4200</v>
      </c>
      <c r="AB10" s="52">
        <f>'Basic Data'!AB7</f>
        <v>10366</v>
      </c>
    </row>
    <row r="11" spans="1:28" s="53" customFormat="1" ht="19.5" customHeight="1">
      <c r="A11" s="66">
        <v>5</v>
      </c>
      <c r="B11" s="50" t="str">
        <f>'Basic Data'!B8</f>
        <v>Name</v>
      </c>
      <c r="C11" s="51" t="str">
        <f>'Basic Data'!C8</f>
        <v>H.S.A</v>
      </c>
      <c r="D11" s="52">
        <f>'Basic Data'!D8</f>
        <v>8590</v>
      </c>
      <c r="E11" s="52">
        <f>'Basic Data'!E8</f>
        <v>5498</v>
      </c>
      <c r="F11" s="52">
        <f>'Basic Data'!F8</f>
        <v>150</v>
      </c>
      <c r="G11" s="52">
        <f>'Basic Data'!G8</f>
        <v>0</v>
      </c>
      <c r="H11" s="52">
        <f>'Basic Data'!H8</f>
        <v>0</v>
      </c>
      <c r="I11" s="52">
        <f>'Basic Data'!I8</f>
        <v>0</v>
      </c>
      <c r="J11" s="52">
        <f>'Basic Data'!J8</f>
        <v>0</v>
      </c>
      <c r="K11" s="52">
        <f>'Basic Data'!K8</f>
        <v>14238</v>
      </c>
      <c r="L11" s="52">
        <f>'Basic Data'!L8</f>
        <v>0</v>
      </c>
      <c r="M11" s="52">
        <f>'Basic Data'!M8</f>
        <v>0</v>
      </c>
      <c r="N11" s="52">
        <f>'Basic Data'!N8</f>
        <v>1000</v>
      </c>
      <c r="O11" s="52">
        <f>'Basic Data'!O8</f>
        <v>1650</v>
      </c>
      <c r="P11" s="52">
        <f>'Basic Data'!P8</f>
        <v>50</v>
      </c>
      <c r="Q11" s="52">
        <f>'Basic Data'!Q8</f>
        <v>0</v>
      </c>
      <c r="R11" s="52">
        <f>'Basic Data'!R8</f>
        <v>150</v>
      </c>
      <c r="S11" s="52">
        <f>'Basic Data'!S8</f>
        <v>0</v>
      </c>
      <c r="T11" s="52">
        <f>'Basic Data'!T8</f>
        <v>0</v>
      </c>
      <c r="U11" s="52">
        <f>'Basic Data'!U8</f>
        <v>0</v>
      </c>
      <c r="V11" s="52">
        <f>'Basic Data'!V8</f>
        <v>0</v>
      </c>
      <c r="W11" s="52">
        <f>'Basic Data'!W8</f>
        <v>0</v>
      </c>
      <c r="X11" s="52">
        <f>'Basic Data'!X8</f>
        <v>0</v>
      </c>
      <c r="Y11" s="52">
        <f>'Basic Data'!Y8</f>
        <v>0</v>
      </c>
      <c r="Z11" s="52">
        <f>'Basic Data'!Z8</f>
        <v>0</v>
      </c>
      <c r="AA11" s="52">
        <f>'Basic Data'!AA8</f>
        <v>2850</v>
      </c>
      <c r="AB11" s="52">
        <f>'Basic Data'!AB8</f>
        <v>11388</v>
      </c>
    </row>
    <row r="12" spans="1:28" s="53" customFormat="1" ht="19.5" customHeight="1">
      <c r="A12" s="66">
        <v>6</v>
      </c>
      <c r="B12" s="50" t="str">
        <f>'Basic Data'!B9</f>
        <v>Name</v>
      </c>
      <c r="C12" s="51" t="str">
        <f>'Basic Data'!C9</f>
        <v>H.S.A</v>
      </c>
      <c r="D12" s="52">
        <f>'Basic Data'!D9</f>
        <v>8190</v>
      </c>
      <c r="E12" s="52">
        <f>'Basic Data'!E9</f>
        <v>5242</v>
      </c>
      <c r="F12" s="52">
        <f>'Basic Data'!F9</f>
        <v>150</v>
      </c>
      <c r="G12" s="52">
        <f>'Basic Data'!G9</f>
        <v>0</v>
      </c>
      <c r="H12" s="52">
        <f>'Basic Data'!H9</f>
        <v>0</v>
      </c>
      <c r="I12" s="52">
        <f>'Basic Data'!I9</f>
        <v>0</v>
      </c>
      <c r="J12" s="52">
        <f>'Basic Data'!J9</f>
        <v>0</v>
      </c>
      <c r="K12" s="52">
        <f>'Basic Data'!K9</f>
        <v>13582</v>
      </c>
      <c r="L12" s="52">
        <f>'Basic Data'!L9</f>
        <v>1000</v>
      </c>
      <c r="M12" s="52">
        <f>'Basic Data'!M9</f>
        <v>0</v>
      </c>
      <c r="N12" s="52">
        <f>'Basic Data'!N9</f>
        <v>0</v>
      </c>
      <c r="O12" s="52">
        <f>'Basic Data'!O9</f>
        <v>0</v>
      </c>
      <c r="P12" s="52">
        <f>'Basic Data'!P9</f>
        <v>30</v>
      </c>
      <c r="Q12" s="52">
        <f>'Basic Data'!Q9</f>
        <v>0</v>
      </c>
      <c r="R12" s="52">
        <f>'Basic Data'!R9</f>
        <v>30</v>
      </c>
      <c r="S12" s="52">
        <f>'Basic Data'!S9</f>
        <v>0</v>
      </c>
      <c r="T12" s="52">
        <f>'Basic Data'!T9</f>
        <v>455</v>
      </c>
      <c r="U12" s="52">
        <f>'Basic Data'!U9</f>
        <v>0</v>
      </c>
      <c r="V12" s="52">
        <f>'Basic Data'!V9</f>
        <v>0</v>
      </c>
      <c r="W12" s="52">
        <f>'Basic Data'!W9</f>
        <v>0</v>
      </c>
      <c r="X12" s="52">
        <f>'Basic Data'!X9</f>
        <v>0</v>
      </c>
      <c r="Y12" s="52">
        <f>'Basic Data'!Y9</f>
        <v>0</v>
      </c>
      <c r="Z12" s="52">
        <f>'Basic Data'!Z9</f>
        <v>0</v>
      </c>
      <c r="AA12" s="52">
        <f>'Basic Data'!AA9</f>
        <v>1515</v>
      </c>
      <c r="AB12" s="52">
        <f>'Basic Data'!AB9</f>
        <v>12067</v>
      </c>
    </row>
    <row r="13" spans="1:28" s="53" customFormat="1" ht="19.5" customHeight="1">
      <c r="A13" s="66">
        <v>7</v>
      </c>
      <c r="B13" s="50" t="str">
        <f>'Basic Data'!B10</f>
        <v>Name</v>
      </c>
      <c r="C13" s="51" t="str">
        <f>'Basic Data'!C10</f>
        <v>H.S.A</v>
      </c>
      <c r="D13" s="52">
        <f>'Basic Data'!D10</f>
        <v>5380</v>
      </c>
      <c r="E13" s="52">
        <f>'Basic Data'!E10</f>
        <v>3443</v>
      </c>
      <c r="F13" s="52">
        <f>'Basic Data'!F10</f>
        <v>150</v>
      </c>
      <c r="G13" s="52">
        <f>'Basic Data'!G10</f>
        <v>60</v>
      </c>
      <c r="H13" s="52">
        <f>'Basic Data'!H10</f>
        <v>0</v>
      </c>
      <c r="I13" s="52">
        <f>'Basic Data'!I10</f>
        <v>0</v>
      </c>
      <c r="J13" s="52">
        <f>'Basic Data'!J10</f>
        <v>0</v>
      </c>
      <c r="K13" s="52">
        <f>'Basic Data'!K10</f>
        <v>9033</v>
      </c>
      <c r="L13" s="52">
        <f>'Basic Data'!L10</f>
        <v>0</v>
      </c>
      <c r="M13" s="52">
        <f>'Basic Data'!M10</f>
        <v>0</v>
      </c>
      <c r="N13" s="52">
        <f>'Basic Data'!N10</f>
        <v>1000</v>
      </c>
      <c r="O13" s="52">
        <f>'Basic Data'!O10</f>
        <v>0</v>
      </c>
      <c r="P13" s="52">
        <f>'Basic Data'!P10</f>
        <v>250</v>
      </c>
      <c r="Q13" s="52">
        <f>'Basic Data'!Q10</f>
        <v>0</v>
      </c>
      <c r="R13" s="52">
        <f>'Basic Data'!R10</f>
        <v>150</v>
      </c>
      <c r="S13" s="52">
        <f>'Basic Data'!S10</f>
        <v>0</v>
      </c>
      <c r="T13" s="52">
        <f>'Basic Data'!T10</f>
        <v>0</v>
      </c>
      <c r="U13" s="52">
        <f>'Basic Data'!U10</f>
        <v>0</v>
      </c>
      <c r="V13" s="52">
        <f>'Basic Data'!V10</f>
        <v>0</v>
      </c>
      <c r="W13" s="52">
        <f>'Basic Data'!W10</f>
        <v>0</v>
      </c>
      <c r="X13" s="52">
        <f>'Basic Data'!X10</f>
        <v>0</v>
      </c>
      <c r="Y13" s="52">
        <f>'Basic Data'!Y10</f>
        <v>0</v>
      </c>
      <c r="Z13" s="52">
        <f>'Basic Data'!Z10</f>
        <v>0</v>
      </c>
      <c r="AA13" s="52">
        <f>'Basic Data'!AA10</f>
        <v>1400</v>
      </c>
      <c r="AB13" s="52">
        <f>'Basic Data'!AB10</f>
        <v>7633</v>
      </c>
    </row>
    <row r="14" spans="1:28" s="53" customFormat="1" ht="19.5" customHeight="1">
      <c r="A14" s="66">
        <v>8</v>
      </c>
      <c r="B14" s="50" t="str">
        <f>'Basic Data'!B11</f>
        <v>Name</v>
      </c>
      <c r="C14" s="51" t="str">
        <f>'Basic Data'!C11</f>
        <v>H.S.A</v>
      </c>
      <c r="D14" s="52">
        <f>'Basic Data'!D11</f>
        <v>5380</v>
      </c>
      <c r="E14" s="52">
        <f>'Basic Data'!E11</f>
        <v>3443</v>
      </c>
      <c r="F14" s="52">
        <f>'Basic Data'!F11</f>
        <v>150</v>
      </c>
      <c r="G14" s="52">
        <f>'Basic Data'!G11</f>
        <v>60</v>
      </c>
      <c r="H14" s="52">
        <f>'Basic Data'!H11</f>
        <v>0</v>
      </c>
      <c r="I14" s="52">
        <f>'Basic Data'!I11</f>
        <v>0</v>
      </c>
      <c r="J14" s="52">
        <f>'Basic Data'!J11</f>
        <v>0</v>
      </c>
      <c r="K14" s="52">
        <f>'Basic Data'!K11</f>
        <v>9033</v>
      </c>
      <c r="L14" s="52">
        <f>'Basic Data'!L11</f>
        <v>0</v>
      </c>
      <c r="M14" s="52">
        <f>'Basic Data'!M11</f>
        <v>0</v>
      </c>
      <c r="N14" s="52">
        <f>'Basic Data'!N11</f>
        <v>0</v>
      </c>
      <c r="O14" s="52">
        <f>'Basic Data'!O11</f>
        <v>0</v>
      </c>
      <c r="P14" s="52">
        <f>'Basic Data'!P11</f>
        <v>175</v>
      </c>
      <c r="Q14" s="52">
        <f>'Basic Data'!Q11</f>
        <v>0</v>
      </c>
      <c r="R14" s="52">
        <f>'Basic Data'!R11</f>
        <v>0</v>
      </c>
      <c r="S14" s="52">
        <f>'Basic Data'!S11</f>
        <v>0</v>
      </c>
      <c r="T14" s="52">
        <f>'Basic Data'!T11</f>
        <v>0</v>
      </c>
      <c r="U14" s="52">
        <f>'Basic Data'!U11</f>
        <v>0</v>
      </c>
      <c r="V14" s="52">
        <f>'Basic Data'!V11</f>
        <v>0</v>
      </c>
      <c r="W14" s="52">
        <f>'Basic Data'!W11</f>
        <v>0</v>
      </c>
      <c r="X14" s="52">
        <f>'Basic Data'!X11</f>
        <v>0</v>
      </c>
      <c r="Y14" s="52">
        <f>'Basic Data'!Y11</f>
        <v>0</v>
      </c>
      <c r="Z14" s="52">
        <f>'Basic Data'!Z11</f>
        <v>0</v>
      </c>
      <c r="AA14" s="52">
        <f>'Basic Data'!AA11</f>
        <v>175</v>
      </c>
      <c r="AB14" s="52">
        <f>'Basic Data'!AB11</f>
        <v>8858</v>
      </c>
    </row>
    <row r="15" spans="1:28" s="53" customFormat="1" ht="19.5" customHeight="1">
      <c r="A15" s="66">
        <v>9</v>
      </c>
      <c r="B15" s="50" t="str">
        <f>'Basic Data'!B12</f>
        <v>Name</v>
      </c>
      <c r="C15" s="51" t="str">
        <f>'Basic Data'!C12</f>
        <v>H.S.A</v>
      </c>
      <c r="D15" s="52">
        <f>'Basic Data'!D12</f>
        <v>3555</v>
      </c>
      <c r="E15" s="52">
        <f>'Basic Data'!E12</f>
        <v>2275</v>
      </c>
      <c r="F15" s="52">
        <f>'Basic Data'!F12</f>
        <v>97</v>
      </c>
      <c r="G15" s="52">
        <f>'Basic Data'!G12</f>
        <v>38</v>
      </c>
      <c r="H15" s="52">
        <f>'Basic Data'!H12</f>
        <v>0</v>
      </c>
      <c r="I15" s="52">
        <f>'Basic Data'!I12</f>
        <v>0</v>
      </c>
      <c r="J15" s="52">
        <f>'Basic Data'!J12</f>
        <v>0</v>
      </c>
      <c r="K15" s="52">
        <f>'Basic Data'!K12</f>
        <v>5965</v>
      </c>
      <c r="L15" s="52">
        <f>'Basic Data'!L12</f>
        <v>0</v>
      </c>
      <c r="M15" s="52">
        <f>'Basic Data'!M12</f>
        <v>0</v>
      </c>
      <c r="N15" s="52">
        <f>'Basic Data'!N12</f>
        <v>1000</v>
      </c>
      <c r="O15" s="52">
        <f>'Basic Data'!O12</f>
        <v>0</v>
      </c>
      <c r="P15" s="52">
        <f>'Basic Data'!P12</f>
        <v>300</v>
      </c>
      <c r="Q15" s="52">
        <f>'Basic Data'!Q12</f>
        <v>0</v>
      </c>
      <c r="R15" s="52">
        <f>'Basic Data'!R12</f>
        <v>150</v>
      </c>
      <c r="S15" s="52">
        <f>'Basic Data'!S12</f>
        <v>0</v>
      </c>
      <c r="T15" s="52">
        <f>'Basic Data'!T12</f>
        <v>0</v>
      </c>
      <c r="U15" s="52">
        <f>'Basic Data'!U12</f>
        <v>0</v>
      </c>
      <c r="V15" s="52">
        <f>'Basic Data'!V12</f>
        <v>0</v>
      </c>
      <c r="W15" s="52">
        <f>'Basic Data'!W12</f>
        <v>0</v>
      </c>
      <c r="X15" s="52">
        <f>'Basic Data'!X12</f>
        <v>0</v>
      </c>
      <c r="Y15" s="52">
        <f>'Basic Data'!Y12</f>
        <v>0</v>
      </c>
      <c r="Z15" s="52">
        <f>'Basic Data'!Z12</f>
        <v>0</v>
      </c>
      <c r="AA15" s="52">
        <f>'Basic Data'!AA12</f>
        <v>1450</v>
      </c>
      <c r="AB15" s="52">
        <f>'Basic Data'!AB12</f>
        <v>4515</v>
      </c>
    </row>
    <row r="16" spans="1:28" s="53" customFormat="1" ht="19.5" customHeight="1">
      <c r="A16" s="66">
        <v>10</v>
      </c>
      <c r="B16" s="50" t="str">
        <f>'Basic Data'!B13</f>
        <v>Name</v>
      </c>
      <c r="C16" s="51" t="str">
        <f>'Basic Data'!C13</f>
        <v>H.S.A</v>
      </c>
      <c r="D16" s="52">
        <f>'Basic Data'!D13</f>
        <v>7480</v>
      </c>
      <c r="E16" s="52">
        <f>'Basic Data'!E13</f>
        <v>4787</v>
      </c>
      <c r="F16" s="52">
        <f>'Basic Data'!F13</f>
        <v>150</v>
      </c>
      <c r="G16" s="52">
        <f>'Basic Data'!G13</f>
        <v>0</v>
      </c>
      <c r="H16" s="52">
        <f>'Basic Data'!H13</f>
        <v>0</v>
      </c>
      <c r="I16" s="52">
        <f>'Basic Data'!I13</f>
        <v>0</v>
      </c>
      <c r="J16" s="52">
        <f>'Basic Data'!J13</f>
        <v>0</v>
      </c>
      <c r="K16" s="52">
        <f>'Basic Data'!K13</f>
        <v>12417</v>
      </c>
      <c r="L16" s="52">
        <f>'Basic Data'!L13</f>
        <v>0</v>
      </c>
      <c r="M16" s="52">
        <f>'Basic Data'!M13</f>
        <v>0</v>
      </c>
      <c r="N16" s="52">
        <f>'Basic Data'!N13</f>
        <v>750</v>
      </c>
      <c r="O16" s="52">
        <f>'Basic Data'!O13</f>
        <v>0</v>
      </c>
      <c r="P16" s="52">
        <f>'Basic Data'!P13</f>
        <v>200</v>
      </c>
      <c r="Q16" s="52">
        <f>'Basic Data'!Q13</f>
        <v>0</v>
      </c>
      <c r="R16" s="52">
        <f>'Basic Data'!R13</f>
        <v>10</v>
      </c>
      <c r="S16" s="52">
        <f>'Basic Data'!S13</f>
        <v>0</v>
      </c>
      <c r="T16" s="52">
        <f>'Basic Data'!T13</f>
        <v>55</v>
      </c>
      <c r="U16" s="52">
        <f>'Basic Data'!U13</f>
        <v>0</v>
      </c>
      <c r="V16" s="52">
        <f>'Basic Data'!V13</f>
        <v>0</v>
      </c>
      <c r="W16" s="52">
        <f>'Basic Data'!W13</f>
        <v>0</v>
      </c>
      <c r="X16" s="52">
        <f>'Basic Data'!X13</f>
        <v>0</v>
      </c>
      <c r="Y16" s="52">
        <f>'Basic Data'!Y13</f>
        <v>0</v>
      </c>
      <c r="Z16" s="52">
        <f>'Basic Data'!Z13</f>
        <v>0</v>
      </c>
      <c r="AA16" s="52">
        <f>'Basic Data'!AA13</f>
        <v>1015</v>
      </c>
      <c r="AB16" s="52">
        <f>'Basic Data'!AB13</f>
        <v>11402</v>
      </c>
    </row>
    <row r="17" spans="1:28" s="53" customFormat="1" ht="19.5" customHeight="1">
      <c r="A17" s="66">
        <v>11</v>
      </c>
      <c r="B17" s="50" t="str">
        <f>'Basic Data'!B14</f>
        <v>Name</v>
      </c>
      <c r="C17" s="51" t="str">
        <f>'Basic Data'!C14</f>
        <v>PD Teacher</v>
      </c>
      <c r="D17" s="52">
        <f>'Basic Data'!D14</f>
        <v>4990</v>
      </c>
      <c r="E17" s="52">
        <f>'Basic Data'!E14</f>
        <v>3194</v>
      </c>
      <c r="F17" s="52">
        <f>'Basic Data'!F14</f>
        <v>150</v>
      </c>
      <c r="G17" s="52">
        <f>'Basic Data'!G14</f>
        <v>0</v>
      </c>
      <c r="H17" s="52">
        <f>'Basic Data'!H14</f>
        <v>0</v>
      </c>
      <c r="I17" s="52">
        <f>'Basic Data'!I14</f>
        <v>0</v>
      </c>
      <c r="J17" s="52">
        <f>'Basic Data'!J14</f>
        <v>0</v>
      </c>
      <c r="K17" s="52">
        <f>'Basic Data'!K14</f>
        <v>8334</v>
      </c>
      <c r="L17" s="52">
        <f>'Basic Data'!L14</f>
        <v>0</v>
      </c>
      <c r="M17" s="52">
        <f>'Basic Data'!M14</f>
        <v>0</v>
      </c>
      <c r="N17" s="52">
        <f>'Basic Data'!N14</f>
        <v>500</v>
      </c>
      <c r="O17" s="52">
        <f>'Basic Data'!O14</f>
        <v>0</v>
      </c>
      <c r="P17" s="52">
        <f>'Basic Data'!P14</f>
        <v>150</v>
      </c>
      <c r="Q17" s="52">
        <f>'Basic Data'!Q14</f>
        <v>0</v>
      </c>
      <c r="R17" s="52">
        <f>'Basic Data'!R14</f>
        <v>100</v>
      </c>
      <c r="S17" s="52">
        <f>'Basic Data'!S14</f>
        <v>0</v>
      </c>
      <c r="T17" s="52">
        <f>'Basic Data'!T14</f>
        <v>221</v>
      </c>
      <c r="U17" s="52">
        <f>'Basic Data'!U14</f>
        <v>0</v>
      </c>
      <c r="V17" s="52">
        <f>'Basic Data'!V14</f>
        <v>0</v>
      </c>
      <c r="W17" s="52">
        <f>'Basic Data'!W14</f>
        <v>0</v>
      </c>
      <c r="X17" s="52">
        <f>'Basic Data'!X14</f>
        <v>0</v>
      </c>
      <c r="Y17" s="52">
        <f>'Basic Data'!Y14</f>
        <v>0</v>
      </c>
      <c r="Z17" s="52">
        <f>'Basic Data'!Z14</f>
        <v>0</v>
      </c>
      <c r="AA17" s="52">
        <f>'Basic Data'!AA14</f>
        <v>971</v>
      </c>
      <c r="AB17" s="52">
        <f>'Basic Data'!AB14</f>
        <v>7363</v>
      </c>
    </row>
    <row r="18" spans="1:28" s="53" customFormat="1" ht="19.5" customHeight="1">
      <c r="A18" s="66">
        <v>12</v>
      </c>
      <c r="B18" s="50" t="str">
        <f>'Basic Data'!B15</f>
        <v>Name</v>
      </c>
      <c r="C18" s="51" t="str">
        <f>'Basic Data'!C15</f>
        <v>PD Teacher</v>
      </c>
      <c r="D18" s="52">
        <f>'Basic Data'!D15</f>
        <v>6680</v>
      </c>
      <c r="E18" s="52">
        <f>'Basic Data'!E15</f>
        <v>4275</v>
      </c>
      <c r="F18" s="52">
        <f>'Basic Data'!F15</f>
        <v>150</v>
      </c>
      <c r="G18" s="52">
        <f>'Basic Data'!G15</f>
        <v>0</v>
      </c>
      <c r="H18" s="52">
        <f>'Basic Data'!H15</f>
        <v>110</v>
      </c>
      <c r="I18" s="52">
        <f>'Basic Data'!I15</f>
        <v>0</v>
      </c>
      <c r="J18" s="52">
        <f>'Basic Data'!J15</f>
        <v>0</v>
      </c>
      <c r="K18" s="52">
        <f>'Basic Data'!K15</f>
        <v>11215</v>
      </c>
      <c r="L18" s="52">
        <f>'Basic Data'!L15</f>
        <v>0</v>
      </c>
      <c r="M18" s="52">
        <f>'Basic Data'!M15</f>
        <v>0</v>
      </c>
      <c r="N18" s="52">
        <f>'Basic Data'!N15</f>
        <v>750</v>
      </c>
      <c r="O18" s="52">
        <f>'Basic Data'!O15</f>
        <v>0</v>
      </c>
      <c r="P18" s="52">
        <f>'Basic Data'!P15</f>
        <v>150</v>
      </c>
      <c r="Q18" s="52">
        <f>'Basic Data'!Q15</f>
        <v>0</v>
      </c>
      <c r="R18" s="52">
        <f>'Basic Data'!R15</f>
        <v>100</v>
      </c>
      <c r="S18" s="52">
        <f>'Basic Data'!S15</f>
        <v>0</v>
      </c>
      <c r="T18" s="52">
        <f>'Basic Data'!T15</f>
        <v>0</v>
      </c>
      <c r="U18" s="52">
        <f>'Basic Data'!U15</f>
        <v>0</v>
      </c>
      <c r="V18" s="52">
        <f>'Basic Data'!V15</f>
        <v>0</v>
      </c>
      <c r="W18" s="52">
        <f>'Basic Data'!W15</f>
        <v>0</v>
      </c>
      <c r="X18" s="52">
        <f>'Basic Data'!X15</f>
        <v>0</v>
      </c>
      <c r="Y18" s="52">
        <f>'Basic Data'!Y15</f>
        <v>0</v>
      </c>
      <c r="Z18" s="52">
        <f>'Basic Data'!Z15</f>
        <v>0</v>
      </c>
      <c r="AA18" s="52">
        <f>'Basic Data'!AA15</f>
        <v>1000</v>
      </c>
      <c r="AB18" s="52">
        <f>'Basic Data'!AB15</f>
        <v>10215</v>
      </c>
    </row>
    <row r="19" spans="1:28" s="53" customFormat="1" ht="19.5" customHeight="1">
      <c r="A19" s="66">
        <v>13</v>
      </c>
      <c r="B19" s="50" t="str">
        <f>'Basic Data'!B16</f>
        <v>Name</v>
      </c>
      <c r="C19" s="51" t="str">
        <f>'Basic Data'!C16</f>
        <v>PD Teacher</v>
      </c>
      <c r="D19" s="52">
        <f>'Basic Data'!D16</f>
        <v>7000</v>
      </c>
      <c r="E19" s="52">
        <f>'Basic Data'!E16</f>
        <v>4480</v>
      </c>
      <c r="F19" s="52">
        <f>'Basic Data'!F16</f>
        <v>150</v>
      </c>
      <c r="G19" s="52">
        <f>'Basic Data'!G16</f>
        <v>0</v>
      </c>
      <c r="H19" s="52">
        <f>'Basic Data'!H16</f>
        <v>0</v>
      </c>
      <c r="I19" s="52">
        <f>'Basic Data'!I16</f>
        <v>0</v>
      </c>
      <c r="J19" s="52">
        <f>'Basic Data'!J16</f>
        <v>0</v>
      </c>
      <c r="K19" s="52">
        <f>'Basic Data'!K16</f>
        <v>11630</v>
      </c>
      <c r="L19" s="52">
        <f>'Basic Data'!L16</f>
        <v>0</v>
      </c>
      <c r="M19" s="52">
        <f>'Basic Data'!M16</f>
        <v>0</v>
      </c>
      <c r="N19" s="52">
        <f>'Basic Data'!N16</f>
        <v>600</v>
      </c>
      <c r="O19" s="52">
        <f>'Basic Data'!O16</f>
        <v>1200</v>
      </c>
      <c r="P19" s="52">
        <f>'Basic Data'!P16</f>
        <v>0</v>
      </c>
      <c r="Q19" s="52">
        <f>'Basic Data'!Q16</f>
        <v>0</v>
      </c>
      <c r="R19" s="52">
        <f>'Basic Data'!R16</f>
        <v>0</v>
      </c>
      <c r="S19" s="52">
        <f>'Basic Data'!S16</f>
        <v>0</v>
      </c>
      <c r="T19" s="52">
        <f>'Basic Data'!T16</f>
        <v>0</v>
      </c>
      <c r="U19" s="52">
        <f>'Basic Data'!U16</f>
        <v>0</v>
      </c>
      <c r="V19" s="52">
        <f>'Basic Data'!V16</f>
        <v>0</v>
      </c>
      <c r="W19" s="52">
        <f>'Basic Data'!W16</f>
        <v>0</v>
      </c>
      <c r="X19" s="52">
        <f>'Basic Data'!X16</f>
        <v>0</v>
      </c>
      <c r="Y19" s="52">
        <f>'Basic Data'!Y16</f>
        <v>0</v>
      </c>
      <c r="Z19" s="52">
        <f>'Basic Data'!Z16</f>
        <v>0</v>
      </c>
      <c r="AA19" s="52">
        <f>'Basic Data'!AA16</f>
        <v>1800</v>
      </c>
      <c r="AB19" s="52">
        <f>'Basic Data'!AB16</f>
        <v>9830</v>
      </c>
    </row>
    <row r="20" spans="1:28" s="53" customFormat="1" ht="19.5" customHeight="1">
      <c r="A20" s="66">
        <v>14</v>
      </c>
      <c r="B20" s="50" t="str">
        <f>'Basic Data'!B17</f>
        <v>Name</v>
      </c>
      <c r="C20" s="51" t="str">
        <f>'Basic Data'!C17</f>
        <v>PD Teacher</v>
      </c>
      <c r="D20" s="52">
        <f>'Basic Data'!D17</f>
        <v>7000</v>
      </c>
      <c r="E20" s="52">
        <f>'Basic Data'!E17</f>
        <v>4480</v>
      </c>
      <c r="F20" s="52">
        <f>'Basic Data'!F17</f>
        <v>150</v>
      </c>
      <c r="G20" s="52">
        <f>'Basic Data'!G17</f>
        <v>0</v>
      </c>
      <c r="H20" s="52">
        <f>'Basic Data'!H17</f>
        <v>0</v>
      </c>
      <c r="I20" s="52">
        <f>'Basic Data'!I17</f>
        <v>0</v>
      </c>
      <c r="J20" s="52">
        <f>'Basic Data'!J17</f>
        <v>0</v>
      </c>
      <c r="K20" s="52">
        <f>'Basic Data'!K17</f>
        <v>11630</v>
      </c>
      <c r="L20" s="52">
        <f>'Basic Data'!L17</f>
        <v>0</v>
      </c>
      <c r="M20" s="52">
        <f>'Basic Data'!M17</f>
        <v>0</v>
      </c>
      <c r="N20" s="52">
        <f>'Basic Data'!N17</f>
        <v>600</v>
      </c>
      <c r="O20" s="52">
        <f>'Basic Data'!O17</f>
        <v>0</v>
      </c>
      <c r="P20" s="52">
        <f>'Basic Data'!P17</f>
        <v>0</v>
      </c>
      <c r="Q20" s="52">
        <f>'Basic Data'!Q17</f>
        <v>0</v>
      </c>
      <c r="R20" s="52">
        <f>'Basic Data'!R17</f>
        <v>0</v>
      </c>
      <c r="S20" s="52">
        <f>'Basic Data'!S17</f>
        <v>0</v>
      </c>
      <c r="T20" s="52">
        <f>'Basic Data'!T17</f>
        <v>0</v>
      </c>
      <c r="U20" s="52">
        <f>'Basic Data'!U17</f>
        <v>0</v>
      </c>
      <c r="V20" s="52">
        <f>'Basic Data'!V17</f>
        <v>0</v>
      </c>
      <c r="W20" s="52">
        <f>'Basic Data'!W17</f>
        <v>0</v>
      </c>
      <c r="X20" s="52">
        <f>'Basic Data'!X17</f>
        <v>0</v>
      </c>
      <c r="Y20" s="52">
        <f>'Basic Data'!Y17</f>
        <v>0</v>
      </c>
      <c r="Z20" s="52">
        <f>'Basic Data'!Z17</f>
        <v>0</v>
      </c>
      <c r="AA20" s="52">
        <f>'Basic Data'!AA17</f>
        <v>600</v>
      </c>
      <c r="AB20" s="52">
        <f>'Basic Data'!AB17</f>
        <v>11030</v>
      </c>
    </row>
    <row r="21" spans="1:28" s="53" customFormat="1" ht="19.5" customHeight="1">
      <c r="A21" s="66">
        <v>15</v>
      </c>
      <c r="B21" s="50" t="str">
        <f>'Basic Data'!B18</f>
        <v>Name</v>
      </c>
      <c r="C21" s="51" t="str">
        <f>'Basic Data'!C18</f>
        <v>PD Teacher</v>
      </c>
      <c r="D21" s="52">
        <f>'Basic Data'!D18</f>
        <v>6530</v>
      </c>
      <c r="E21" s="52">
        <f>'Basic Data'!E18</f>
        <v>4179</v>
      </c>
      <c r="F21" s="52">
        <f>'Basic Data'!F18</f>
        <v>150</v>
      </c>
      <c r="G21" s="52">
        <f>'Basic Data'!G18</f>
        <v>0</v>
      </c>
      <c r="H21" s="52">
        <f>'Basic Data'!H18</f>
        <v>0</v>
      </c>
      <c r="I21" s="52">
        <f>'Basic Data'!I18</f>
        <v>0</v>
      </c>
      <c r="J21" s="52">
        <f>'Basic Data'!J18</f>
        <v>0</v>
      </c>
      <c r="K21" s="52">
        <f>'Basic Data'!K18</f>
        <v>10859</v>
      </c>
      <c r="L21" s="52">
        <f>'Basic Data'!L18</f>
        <v>0</v>
      </c>
      <c r="M21" s="52">
        <f>'Basic Data'!M18</f>
        <v>0</v>
      </c>
      <c r="N21" s="52">
        <f>'Basic Data'!N18</f>
        <v>600</v>
      </c>
      <c r="O21" s="52">
        <f>'Basic Data'!O18</f>
        <v>1100</v>
      </c>
      <c r="P21" s="52">
        <f>'Basic Data'!P18</f>
        <v>0</v>
      </c>
      <c r="Q21" s="52">
        <f>'Basic Data'!Q18</f>
        <v>0</v>
      </c>
      <c r="R21" s="52">
        <f>'Basic Data'!R18</f>
        <v>0</v>
      </c>
      <c r="S21" s="52">
        <f>'Basic Data'!S18</f>
        <v>0</v>
      </c>
      <c r="T21" s="52">
        <f>'Basic Data'!T18</f>
        <v>0</v>
      </c>
      <c r="U21" s="52">
        <f>'Basic Data'!U18</f>
        <v>0</v>
      </c>
      <c r="V21" s="52">
        <f>'Basic Data'!V18</f>
        <v>0</v>
      </c>
      <c r="W21" s="52">
        <f>'Basic Data'!W18</f>
        <v>0</v>
      </c>
      <c r="X21" s="52">
        <f>'Basic Data'!X18</f>
        <v>0</v>
      </c>
      <c r="Y21" s="52">
        <f>'Basic Data'!Y18</f>
        <v>0</v>
      </c>
      <c r="Z21" s="52">
        <f>'Basic Data'!Z18</f>
        <v>0</v>
      </c>
      <c r="AA21" s="52">
        <f>'Basic Data'!AA18</f>
        <v>1700</v>
      </c>
      <c r="AB21" s="52">
        <f>'Basic Data'!AB18</f>
        <v>9159</v>
      </c>
    </row>
    <row r="22" spans="1:28" s="53" customFormat="1" ht="19.5" customHeight="1">
      <c r="A22" s="66">
        <v>16</v>
      </c>
      <c r="B22" s="50" t="str">
        <f>'Basic Data'!B19</f>
        <v>Name</v>
      </c>
      <c r="C22" s="51" t="str">
        <f>'Basic Data'!C19</f>
        <v>L D Clerk</v>
      </c>
      <c r="D22" s="52">
        <f>'Basic Data'!D19</f>
        <v>4870</v>
      </c>
      <c r="E22" s="52">
        <f>'Basic Data'!E19</f>
        <v>3117</v>
      </c>
      <c r="F22" s="52">
        <f>'Basic Data'!F19</f>
        <v>150</v>
      </c>
      <c r="G22" s="52">
        <f>'Basic Data'!G19</f>
        <v>0</v>
      </c>
      <c r="H22" s="52">
        <f>'Basic Data'!H19</f>
        <v>0</v>
      </c>
      <c r="I22" s="52">
        <f>'Basic Data'!I19</f>
        <v>0</v>
      </c>
      <c r="J22" s="52">
        <f>'Basic Data'!J19</f>
        <v>0</v>
      </c>
      <c r="K22" s="52">
        <f>'Basic Data'!K19</f>
        <v>8137</v>
      </c>
      <c r="L22" s="52">
        <f>'Basic Data'!L19</f>
        <v>0</v>
      </c>
      <c r="M22" s="52">
        <f>'Basic Data'!M19</f>
        <v>0</v>
      </c>
      <c r="N22" s="52">
        <f>'Basic Data'!N19</f>
        <v>300</v>
      </c>
      <c r="O22" s="52">
        <f>'Basic Data'!O19</f>
        <v>0</v>
      </c>
      <c r="P22" s="52">
        <f>'Basic Data'!P19</f>
        <v>0</v>
      </c>
      <c r="Q22" s="52">
        <f>'Basic Data'!Q19</f>
        <v>0</v>
      </c>
      <c r="R22" s="52">
        <f>'Basic Data'!R19</f>
        <v>0</v>
      </c>
      <c r="S22" s="52">
        <f>'Basic Data'!S19</f>
        <v>0</v>
      </c>
      <c r="T22" s="52">
        <f>'Basic Data'!T19</f>
        <v>0</v>
      </c>
      <c r="U22" s="52">
        <f>'Basic Data'!U19</f>
        <v>0</v>
      </c>
      <c r="V22" s="52">
        <f>'Basic Data'!V19</f>
        <v>0</v>
      </c>
      <c r="W22" s="52">
        <f>'Basic Data'!W19</f>
        <v>0</v>
      </c>
      <c r="X22" s="52">
        <f>'Basic Data'!X19</f>
        <v>0</v>
      </c>
      <c r="Y22" s="52">
        <f>'Basic Data'!Y19</f>
        <v>0</v>
      </c>
      <c r="Z22" s="52">
        <f>'Basic Data'!Z19</f>
        <v>0</v>
      </c>
      <c r="AA22" s="52">
        <f>'Basic Data'!AA19</f>
        <v>300</v>
      </c>
      <c r="AB22" s="52">
        <f>'Basic Data'!AB19</f>
        <v>7837</v>
      </c>
    </row>
    <row r="23" spans="1:28" s="53" customFormat="1" ht="19.5" customHeight="1">
      <c r="A23" s="66">
        <v>17</v>
      </c>
      <c r="B23" s="50" t="str">
        <f>'Basic Data'!B20</f>
        <v>Name</v>
      </c>
      <c r="C23" s="51" t="str">
        <f>'Basic Data'!C20</f>
        <v>L D Clerk</v>
      </c>
      <c r="D23" s="52">
        <f>'Basic Data'!D20</f>
        <v>5700</v>
      </c>
      <c r="E23" s="52">
        <f>'Basic Data'!E20</f>
        <v>3648</v>
      </c>
      <c r="F23" s="52">
        <f>'Basic Data'!F20</f>
        <v>0</v>
      </c>
      <c r="G23" s="52">
        <f>'Basic Data'!G20</f>
        <v>0</v>
      </c>
      <c r="H23" s="52">
        <f>'Basic Data'!H20</f>
        <v>0</v>
      </c>
      <c r="I23" s="52">
        <f>'Basic Data'!I20</f>
        <v>0</v>
      </c>
      <c r="J23" s="52">
        <f>'Basic Data'!J20</f>
        <v>0</v>
      </c>
      <c r="K23" s="52">
        <f>'Basic Data'!K20</f>
        <v>9348</v>
      </c>
      <c r="L23" s="52">
        <f>'Basic Data'!L20</f>
        <v>0</v>
      </c>
      <c r="M23" s="52">
        <f>'Basic Data'!M20</f>
        <v>0</v>
      </c>
      <c r="N23" s="52">
        <f>'Basic Data'!N20</f>
        <v>0</v>
      </c>
      <c r="O23" s="52">
        <f>'Basic Data'!O20</f>
        <v>0</v>
      </c>
      <c r="P23" s="52">
        <f>'Basic Data'!P20</f>
        <v>0</v>
      </c>
      <c r="Q23" s="52">
        <f>'Basic Data'!Q20</f>
        <v>0</v>
      </c>
      <c r="R23" s="52">
        <f>'Basic Data'!R20</f>
        <v>0</v>
      </c>
      <c r="S23" s="52">
        <f>'Basic Data'!S20</f>
        <v>0</v>
      </c>
      <c r="T23" s="52">
        <f>'Basic Data'!T20</f>
        <v>0</v>
      </c>
      <c r="U23" s="52">
        <f>'Basic Data'!U20</f>
        <v>0</v>
      </c>
      <c r="V23" s="52">
        <f>'Basic Data'!V20</f>
        <v>0</v>
      </c>
      <c r="W23" s="52">
        <f>'Basic Data'!W20</f>
        <v>0</v>
      </c>
      <c r="X23" s="52">
        <f>'Basic Data'!X20</f>
        <v>0</v>
      </c>
      <c r="Y23" s="52">
        <f>'Basic Data'!Y20</f>
        <v>0</v>
      </c>
      <c r="Z23" s="52">
        <f>'Basic Data'!Z20</f>
        <v>0</v>
      </c>
      <c r="AA23" s="52">
        <f>'Basic Data'!AA20</f>
        <v>0</v>
      </c>
      <c r="AB23" s="52">
        <f>'Basic Data'!AB20</f>
        <v>9348</v>
      </c>
    </row>
    <row r="24" spans="1:28" s="53" customFormat="1" ht="19.5" customHeight="1">
      <c r="A24" s="66">
        <v>18</v>
      </c>
      <c r="B24" s="50" t="str">
        <f>'Basic Data'!B21</f>
        <v>Name</v>
      </c>
      <c r="C24" s="51" t="str">
        <f>'Basic Data'!C21</f>
        <v>L D Clerk</v>
      </c>
      <c r="D24" s="52">
        <f>'Basic Data'!D21</f>
        <v>0</v>
      </c>
      <c r="E24" s="52">
        <f>'Basic Data'!E21</f>
        <v>0</v>
      </c>
      <c r="F24" s="52">
        <f>'Basic Data'!F21</f>
        <v>0</v>
      </c>
      <c r="G24" s="52">
        <f>'Basic Data'!G21</f>
        <v>0</v>
      </c>
      <c r="H24" s="52">
        <f>'Basic Data'!H21</f>
        <v>0</v>
      </c>
      <c r="I24" s="52">
        <f>'Basic Data'!I21</f>
        <v>0</v>
      </c>
      <c r="J24" s="52">
        <f>'Basic Data'!J21</f>
        <v>0</v>
      </c>
      <c r="K24" s="52">
        <f>'Basic Data'!K21</f>
        <v>0</v>
      </c>
      <c r="L24" s="52">
        <f>'Basic Data'!L21</f>
        <v>0</v>
      </c>
      <c r="M24" s="52">
        <f>'Basic Data'!M21</f>
        <v>0</v>
      </c>
      <c r="N24" s="52">
        <f>'Basic Data'!N21</f>
        <v>0</v>
      </c>
      <c r="O24" s="52">
        <f>'Basic Data'!O21</f>
        <v>0</v>
      </c>
      <c r="P24" s="52">
        <f>'Basic Data'!P21</f>
        <v>0</v>
      </c>
      <c r="Q24" s="52">
        <f>'Basic Data'!Q21</f>
        <v>0</v>
      </c>
      <c r="R24" s="52">
        <f>'Basic Data'!R21</f>
        <v>0</v>
      </c>
      <c r="S24" s="52">
        <f>'Basic Data'!S21</f>
        <v>0</v>
      </c>
      <c r="T24" s="52">
        <f>'Basic Data'!T21</f>
        <v>0</v>
      </c>
      <c r="U24" s="52">
        <f>'Basic Data'!U21</f>
        <v>0</v>
      </c>
      <c r="V24" s="52">
        <f>'Basic Data'!V21</f>
        <v>0</v>
      </c>
      <c r="W24" s="52">
        <f>'Basic Data'!W21</f>
        <v>0</v>
      </c>
      <c r="X24" s="52">
        <f>'Basic Data'!X21</f>
        <v>0</v>
      </c>
      <c r="Y24" s="52">
        <f>'Basic Data'!Y21</f>
        <v>0</v>
      </c>
      <c r="Z24" s="52">
        <f>'Basic Data'!Z21</f>
        <v>0</v>
      </c>
      <c r="AA24" s="52">
        <f>'Basic Data'!AA21</f>
        <v>0</v>
      </c>
      <c r="AB24" s="52">
        <f>'Basic Data'!AB21</f>
        <v>0</v>
      </c>
    </row>
    <row r="25" spans="1:28" s="53" customFormat="1" ht="19.5" customHeight="1">
      <c r="A25" s="66">
        <v>19</v>
      </c>
      <c r="B25" s="50" t="str">
        <f>'Basic Data'!B22</f>
        <v>Name</v>
      </c>
      <c r="C25" s="51" t="str">
        <f>'Basic Data'!C22</f>
        <v>L D Clerk</v>
      </c>
      <c r="D25" s="52">
        <f>'Basic Data'!D22</f>
        <v>0</v>
      </c>
      <c r="E25" s="52">
        <f>'Basic Data'!E22</f>
        <v>0</v>
      </c>
      <c r="F25" s="52">
        <f>'Basic Data'!F22</f>
        <v>0</v>
      </c>
      <c r="G25" s="52">
        <f>'Basic Data'!G22</f>
        <v>0</v>
      </c>
      <c r="H25" s="52">
        <f>'Basic Data'!H22</f>
        <v>0</v>
      </c>
      <c r="I25" s="52">
        <f>'Basic Data'!I22</f>
        <v>0</v>
      </c>
      <c r="J25" s="52">
        <f>'Basic Data'!J22</f>
        <v>0</v>
      </c>
      <c r="K25" s="52">
        <f>'Basic Data'!K22</f>
        <v>0</v>
      </c>
      <c r="L25" s="52">
        <f>'Basic Data'!L22</f>
        <v>0</v>
      </c>
      <c r="M25" s="52">
        <f>'Basic Data'!M22</f>
        <v>0</v>
      </c>
      <c r="N25" s="52">
        <f>'Basic Data'!N22</f>
        <v>0</v>
      </c>
      <c r="O25" s="52">
        <f>'Basic Data'!O22</f>
        <v>0</v>
      </c>
      <c r="P25" s="52">
        <f>'Basic Data'!P22</f>
        <v>0</v>
      </c>
      <c r="Q25" s="52">
        <f>'Basic Data'!Q22</f>
        <v>0</v>
      </c>
      <c r="R25" s="52">
        <f>'Basic Data'!R22</f>
        <v>0</v>
      </c>
      <c r="S25" s="52">
        <f>'Basic Data'!S22</f>
        <v>0</v>
      </c>
      <c r="T25" s="52">
        <f>'Basic Data'!T22</f>
        <v>0</v>
      </c>
      <c r="U25" s="52">
        <f>'Basic Data'!U22</f>
        <v>0</v>
      </c>
      <c r="V25" s="52">
        <f>'Basic Data'!V22</f>
        <v>0</v>
      </c>
      <c r="W25" s="52">
        <f>'Basic Data'!W22</f>
        <v>0</v>
      </c>
      <c r="X25" s="52">
        <f>'Basic Data'!X22</f>
        <v>0</v>
      </c>
      <c r="Y25" s="52">
        <f>'Basic Data'!Y22</f>
        <v>0</v>
      </c>
      <c r="Z25" s="52">
        <f>'Basic Data'!Z22</f>
        <v>0</v>
      </c>
      <c r="AA25" s="52">
        <f>'Basic Data'!AA22</f>
        <v>0</v>
      </c>
      <c r="AB25" s="52">
        <f>'Basic Data'!AB22</f>
        <v>0</v>
      </c>
    </row>
    <row r="26" spans="1:28" s="53" customFormat="1" ht="19.5" customHeight="1">
      <c r="A26" s="66">
        <v>20</v>
      </c>
      <c r="B26" s="50" t="str">
        <f>'Basic Data'!B23</f>
        <v>Name</v>
      </c>
      <c r="C26" s="51" t="str">
        <f>'Basic Data'!C23</f>
        <v>L D Clerk</v>
      </c>
      <c r="D26" s="52">
        <f>'Basic Data'!D23</f>
        <v>0</v>
      </c>
      <c r="E26" s="52">
        <f>'Basic Data'!E23</f>
        <v>0</v>
      </c>
      <c r="F26" s="52">
        <f>'Basic Data'!F23</f>
        <v>0</v>
      </c>
      <c r="G26" s="52">
        <f>'Basic Data'!G23</f>
        <v>0</v>
      </c>
      <c r="H26" s="52">
        <f>'Basic Data'!H23</f>
        <v>0</v>
      </c>
      <c r="I26" s="52">
        <f>'Basic Data'!I23</f>
        <v>0</v>
      </c>
      <c r="J26" s="52">
        <f>'Basic Data'!J23</f>
        <v>0</v>
      </c>
      <c r="K26" s="52">
        <f>'Basic Data'!K23</f>
        <v>0</v>
      </c>
      <c r="L26" s="52">
        <f>'Basic Data'!L23</f>
        <v>0</v>
      </c>
      <c r="M26" s="52">
        <f>'Basic Data'!M23</f>
        <v>0</v>
      </c>
      <c r="N26" s="52">
        <f>'Basic Data'!N23</f>
        <v>0</v>
      </c>
      <c r="O26" s="52">
        <f>'Basic Data'!O23</f>
        <v>0</v>
      </c>
      <c r="P26" s="52">
        <f>'Basic Data'!P23</f>
        <v>0</v>
      </c>
      <c r="Q26" s="52">
        <f>'Basic Data'!Q23</f>
        <v>0</v>
      </c>
      <c r="R26" s="52">
        <f>'Basic Data'!R23</f>
        <v>0</v>
      </c>
      <c r="S26" s="52">
        <f>'Basic Data'!S23</f>
        <v>0</v>
      </c>
      <c r="T26" s="52">
        <f>'Basic Data'!T23</f>
        <v>0</v>
      </c>
      <c r="U26" s="52">
        <f>'Basic Data'!U23</f>
        <v>0</v>
      </c>
      <c r="V26" s="52">
        <f>'Basic Data'!V23</f>
        <v>0</v>
      </c>
      <c r="W26" s="52">
        <f>'Basic Data'!W23</f>
        <v>0</v>
      </c>
      <c r="X26" s="52">
        <f>'Basic Data'!X23</f>
        <v>0</v>
      </c>
      <c r="Y26" s="52">
        <f>'Basic Data'!Y23</f>
        <v>0</v>
      </c>
      <c r="Z26" s="52">
        <f>'Basic Data'!Z23</f>
        <v>0</v>
      </c>
      <c r="AA26" s="52">
        <f>'Basic Data'!AA23</f>
        <v>0</v>
      </c>
      <c r="AB26" s="52">
        <f>'Basic Data'!AB23</f>
        <v>0</v>
      </c>
    </row>
    <row r="27" spans="1:28" s="53" customFormat="1" ht="19.5" customHeight="1">
      <c r="A27" s="66">
        <v>21</v>
      </c>
      <c r="B27" s="50" t="str">
        <f>'Basic Data'!B24</f>
        <v>Name</v>
      </c>
      <c r="C27" s="51" t="str">
        <f>'Basic Data'!C24</f>
        <v>L D Clerk</v>
      </c>
      <c r="D27" s="52">
        <f>'Basic Data'!D24</f>
        <v>0</v>
      </c>
      <c r="E27" s="52">
        <f>'Basic Data'!E24</f>
        <v>0</v>
      </c>
      <c r="F27" s="52">
        <f>'Basic Data'!F24</f>
        <v>0</v>
      </c>
      <c r="G27" s="52">
        <f>'Basic Data'!G24</f>
        <v>0</v>
      </c>
      <c r="H27" s="52">
        <f>'Basic Data'!H24</f>
        <v>0</v>
      </c>
      <c r="I27" s="52">
        <f>'Basic Data'!I24</f>
        <v>0</v>
      </c>
      <c r="J27" s="52">
        <f>'Basic Data'!J24</f>
        <v>0</v>
      </c>
      <c r="K27" s="52">
        <f>'Basic Data'!K24</f>
        <v>0</v>
      </c>
      <c r="L27" s="52">
        <f>'Basic Data'!L24</f>
        <v>0</v>
      </c>
      <c r="M27" s="52">
        <f>'Basic Data'!M24</f>
        <v>0</v>
      </c>
      <c r="N27" s="52">
        <f>'Basic Data'!N24</f>
        <v>0</v>
      </c>
      <c r="O27" s="52">
        <f>'Basic Data'!O24</f>
        <v>0</v>
      </c>
      <c r="P27" s="52">
        <f>'Basic Data'!P24</f>
        <v>0</v>
      </c>
      <c r="Q27" s="52">
        <f>'Basic Data'!Q24</f>
        <v>0</v>
      </c>
      <c r="R27" s="52">
        <f>'Basic Data'!R24</f>
        <v>0</v>
      </c>
      <c r="S27" s="52">
        <f>'Basic Data'!S24</f>
        <v>0</v>
      </c>
      <c r="T27" s="52">
        <f>'Basic Data'!T24</f>
        <v>0</v>
      </c>
      <c r="U27" s="52">
        <f>'Basic Data'!U24</f>
        <v>0</v>
      </c>
      <c r="V27" s="52">
        <f>'Basic Data'!V24</f>
        <v>0</v>
      </c>
      <c r="W27" s="52">
        <f>'Basic Data'!W24</f>
        <v>0</v>
      </c>
      <c r="X27" s="52">
        <f>'Basic Data'!X24</f>
        <v>0</v>
      </c>
      <c r="Y27" s="52">
        <f>'Basic Data'!Y24</f>
        <v>0</v>
      </c>
      <c r="Z27" s="52">
        <f>'Basic Data'!Z24</f>
        <v>0</v>
      </c>
      <c r="AA27" s="52">
        <f>'Basic Data'!AA24</f>
        <v>0</v>
      </c>
      <c r="AB27" s="52">
        <f>'Basic Data'!AB24</f>
        <v>0</v>
      </c>
    </row>
    <row r="28" spans="1:28" s="53" customFormat="1" ht="19.5" customHeight="1">
      <c r="A28" s="66">
        <v>22</v>
      </c>
      <c r="B28" s="50" t="str">
        <f>'Basic Data'!B25</f>
        <v>Name</v>
      </c>
      <c r="C28" s="51" t="str">
        <f>'Basic Data'!C25</f>
        <v>L D Clerk</v>
      </c>
      <c r="D28" s="52">
        <f>'Basic Data'!D25</f>
        <v>0</v>
      </c>
      <c r="E28" s="52">
        <f>'Basic Data'!E25</f>
        <v>0</v>
      </c>
      <c r="F28" s="52">
        <f>'Basic Data'!F25</f>
        <v>0</v>
      </c>
      <c r="G28" s="52">
        <f>'Basic Data'!G25</f>
        <v>0</v>
      </c>
      <c r="H28" s="52">
        <f>'Basic Data'!H25</f>
        <v>0</v>
      </c>
      <c r="I28" s="52">
        <f>'Basic Data'!I25</f>
        <v>0</v>
      </c>
      <c r="J28" s="52">
        <f>'Basic Data'!J25</f>
        <v>0</v>
      </c>
      <c r="K28" s="52">
        <f>'Basic Data'!K25</f>
        <v>0</v>
      </c>
      <c r="L28" s="52">
        <f>'Basic Data'!L25</f>
        <v>0</v>
      </c>
      <c r="M28" s="52">
        <f>'Basic Data'!M25</f>
        <v>0</v>
      </c>
      <c r="N28" s="52">
        <f>'Basic Data'!N25</f>
        <v>0</v>
      </c>
      <c r="O28" s="52">
        <f>'Basic Data'!O25</f>
        <v>0</v>
      </c>
      <c r="P28" s="52">
        <f>'Basic Data'!P25</f>
        <v>0</v>
      </c>
      <c r="Q28" s="52">
        <f>'Basic Data'!Q25</f>
        <v>0</v>
      </c>
      <c r="R28" s="52">
        <f>'Basic Data'!R25</f>
        <v>0</v>
      </c>
      <c r="S28" s="52">
        <f>'Basic Data'!S25</f>
        <v>0</v>
      </c>
      <c r="T28" s="52">
        <f>'Basic Data'!T25</f>
        <v>0</v>
      </c>
      <c r="U28" s="52">
        <f>'Basic Data'!U25</f>
        <v>0</v>
      </c>
      <c r="V28" s="52">
        <f>'Basic Data'!V25</f>
        <v>0</v>
      </c>
      <c r="W28" s="52">
        <f>'Basic Data'!W25</f>
        <v>0</v>
      </c>
      <c r="X28" s="52">
        <f>'Basic Data'!X25</f>
        <v>0</v>
      </c>
      <c r="Y28" s="52">
        <f>'Basic Data'!Y25</f>
        <v>0</v>
      </c>
      <c r="Z28" s="52">
        <f>'Basic Data'!Z25</f>
        <v>0</v>
      </c>
      <c r="AA28" s="52">
        <f>'Basic Data'!AA25</f>
        <v>0</v>
      </c>
      <c r="AB28" s="52">
        <f>'Basic Data'!AB25</f>
        <v>0</v>
      </c>
    </row>
    <row r="29" spans="1:28" s="53" customFormat="1" ht="19.5" customHeight="1">
      <c r="A29" s="66">
        <v>23</v>
      </c>
      <c r="B29" s="50" t="str">
        <f>'Basic Data'!B26</f>
        <v>Name</v>
      </c>
      <c r="C29" s="51" t="str">
        <f>'Basic Data'!C26</f>
        <v>L D Clerk</v>
      </c>
      <c r="D29" s="52">
        <f>'Basic Data'!D26</f>
        <v>0</v>
      </c>
      <c r="E29" s="52">
        <f>'Basic Data'!E26</f>
        <v>0</v>
      </c>
      <c r="F29" s="52">
        <f>'Basic Data'!F26</f>
        <v>0</v>
      </c>
      <c r="G29" s="52">
        <f>'Basic Data'!G26</f>
        <v>0</v>
      </c>
      <c r="H29" s="52">
        <f>'Basic Data'!H26</f>
        <v>0</v>
      </c>
      <c r="I29" s="52">
        <f>'Basic Data'!I26</f>
        <v>0</v>
      </c>
      <c r="J29" s="52">
        <f>'Basic Data'!J26</f>
        <v>0</v>
      </c>
      <c r="K29" s="52">
        <f>'Basic Data'!K26</f>
        <v>0</v>
      </c>
      <c r="L29" s="52">
        <f>'Basic Data'!L26</f>
        <v>0</v>
      </c>
      <c r="M29" s="52">
        <f>'Basic Data'!M26</f>
        <v>0</v>
      </c>
      <c r="N29" s="52">
        <f>'Basic Data'!N26</f>
        <v>0</v>
      </c>
      <c r="O29" s="52">
        <f>'Basic Data'!O26</f>
        <v>0</v>
      </c>
      <c r="P29" s="52">
        <f>'Basic Data'!P26</f>
        <v>0</v>
      </c>
      <c r="Q29" s="52">
        <f>'Basic Data'!Q26</f>
        <v>0</v>
      </c>
      <c r="R29" s="52">
        <f>'Basic Data'!R26</f>
        <v>0</v>
      </c>
      <c r="S29" s="52">
        <f>'Basic Data'!S26</f>
        <v>0</v>
      </c>
      <c r="T29" s="52">
        <f>'Basic Data'!T26</f>
        <v>0</v>
      </c>
      <c r="U29" s="52">
        <f>'Basic Data'!U26</f>
        <v>0</v>
      </c>
      <c r="V29" s="52">
        <f>'Basic Data'!V26</f>
        <v>0</v>
      </c>
      <c r="W29" s="52">
        <f>'Basic Data'!W26</f>
        <v>0</v>
      </c>
      <c r="X29" s="52">
        <f>'Basic Data'!X26</f>
        <v>0</v>
      </c>
      <c r="Y29" s="52">
        <f>'Basic Data'!Y26</f>
        <v>0</v>
      </c>
      <c r="Z29" s="52">
        <f>'Basic Data'!Z26</f>
        <v>0</v>
      </c>
      <c r="AA29" s="52">
        <f>'Basic Data'!AA26</f>
        <v>0</v>
      </c>
      <c r="AB29" s="52">
        <f>'Basic Data'!AB26</f>
        <v>0</v>
      </c>
    </row>
    <row r="30" spans="1:28" s="53" customFormat="1" ht="19.5" customHeight="1">
      <c r="A30" s="66">
        <v>24</v>
      </c>
      <c r="B30" s="50" t="str">
        <f>'Basic Data'!B27</f>
        <v>Name</v>
      </c>
      <c r="C30" s="51" t="str">
        <f>'Basic Data'!C27</f>
        <v>Full Time Sweeper</v>
      </c>
      <c r="D30" s="52">
        <f>'Basic Data'!D27</f>
        <v>0</v>
      </c>
      <c r="E30" s="52">
        <f>'Basic Data'!E27</f>
        <v>0</v>
      </c>
      <c r="F30" s="52">
        <f>'Basic Data'!F27</f>
        <v>0</v>
      </c>
      <c r="G30" s="52">
        <f>'Basic Data'!G27</f>
        <v>0</v>
      </c>
      <c r="H30" s="52">
        <f>'Basic Data'!H27</f>
        <v>0</v>
      </c>
      <c r="I30" s="52">
        <f>'Basic Data'!I27</f>
        <v>0</v>
      </c>
      <c r="J30" s="52">
        <f>'Basic Data'!J27</f>
        <v>0</v>
      </c>
      <c r="K30" s="52">
        <f>'Basic Data'!K27</f>
        <v>0</v>
      </c>
      <c r="L30" s="52">
        <f>'Basic Data'!L27</f>
        <v>0</v>
      </c>
      <c r="M30" s="52">
        <f>'Basic Data'!M27</f>
        <v>0</v>
      </c>
      <c r="N30" s="52">
        <f>'Basic Data'!N27</f>
        <v>0</v>
      </c>
      <c r="O30" s="52">
        <f>'Basic Data'!O27</f>
        <v>0</v>
      </c>
      <c r="P30" s="52">
        <f>'Basic Data'!P27</f>
        <v>0</v>
      </c>
      <c r="Q30" s="52">
        <f>'Basic Data'!Q27</f>
        <v>0</v>
      </c>
      <c r="R30" s="52">
        <f>'Basic Data'!R27</f>
        <v>0</v>
      </c>
      <c r="S30" s="52">
        <f>'Basic Data'!S27</f>
        <v>0</v>
      </c>
      <c r="T30" s="52">
        <f>'Basic Data'!T27</f>
        <v>0</v>
      </c>
      <c r="U30" s="52">
        <f>'Basic Data'!U27</f>
        <v>0</v>
      </c>
      <c r="V30" s="52">
        <f>'Basic Data'!V27</f>
        <v>0</v>
      </c>
      <c r="W30" s="52">
        <f>'Basic Data'!W27</f>
        <v>0</v>
      </c>
      <c r="X30" s="52">
        <f>'Basic Data'!X27</f>
        <v>0</v>
      </c>
      <c r="Y30" s="52">
        <f>'Basic Data'!Y27</f>
        <v>0</v>
      </c>
      <c r="Z30" s="52">
        <f>'Basic Data'!Z27</f>
        <v>0</v>
      </c>
      <c r="AA30" s="52">
        <f>'Basic Data'!AA27</f>
        <v>0</v>
      </c>
      <c r="AB30" s="52">
        <f>'Basic Data'!AB27</f>
        <v>0</v>
      </c>
    </row>
    <row r="31" spans="1:28" s="58" customFormat="1" ht="24.75" customHeight="1">
      <c r="A31" s="54"/>
      <c r="B31" s="55" t="s">
        <v>200</v>
      </c>
      <c r="C31" s="56"/>
      <c r="D31" s="57">
        <f>SUM(D7:D30)</f>
        <v>121705</v>
      </c>
      <c r="E31" s="57">
        <f aca="true" t="shared" si="0" ref="E31:AB31">SUM(E7:E30)</f>
        <v>77892</v>
      </c>
      <c r="F31" s="57">
        <f t="shared" si="0"/>
        <v>2347</v>
      </c>
      <c r="G31" s="57">
        <f t="shared" si="0"/>
        <v>228</v>
      </c>
      <c r="H31" s="57">
        <f t="shared" si="0"/>
        <v>110</v>
      </c>
      <c r="I31" s="57">
        <f t="shared" si="0"/>
        <v>0</v>
      </c>
      <c r="J31" s="57">
        <f t="shared" si="0"/>
        <v>0</v>
      </c>
      <c r="K31" s="57">
        <f t="shared" si="0"/>
        <v>202282</v>
      </c>
      <c r="L31" s="57">
        <f t="shared" si="0"/>
        <v>1000</v>
      </c>
      <c r="M31" s="57">
        <f t="shared" si="0"/>
        <v>0</v>
      </c>
      <c r="N31" s="57">
        <f t="shared" si="0"/>
        <v>15600</v>
      </c>
      <c r="O31" s="57">
        <f t="shared" si="0"/>
        <v>6750</v>
      </c>
      <c r="P31" s="57">
        <f t="shared" si="0"/>
        <v>1565</v>
      </c>
      <c r="Q31" s="57">
        <f t="shared" si="0"/>
        <v>0</v>
      </c>
      <c r="R31" s="57">
        <f t="shared" si="0"/>
        <v>1110</v>
      </c>
      <c r="S31" s="57">
        <f t="shared" si="0"/>
        <v>0</v>
      </c>
      <c r="T31" s="57">
        <f t="shared" si="0"/>
        <v>799</v>
      </c>
      <c r="U31" s="57">
        <f t="shared" si="0"/>
        <v>0</v>
      </c>
      <c r="V31" s="57">
        <f t="shared" si="0"/>
        <v>0</v>
      </c>
      <c r="W31" s="57">
        <f t="shared" si="0"/>
        <v>0</v>
      </c>
      <c r="X31" s="57">
        <f t="shared" si="0"/>
        <v>0</v>
      </c>
      <c r="Y31" s="57">
        <f t="shared" si="0"/>
        <v>0</v>
      </c>
      <c r="Z31" s="57">
        <f t="shared" si="0"/>
        <v>0</v>
      </c>
      <c r="AA31" s="57">
        <f t="shared" si="0"/>
        <v>26824</v>
      </c>
      <c r="AB31" s="57">
        <f t="shared" si="0"/>
        <v>175458</v>
      </c>
    </row>
    <row r="36" ht="18">
      <c r="E36" s="16" t="s">
        <v>203</v>
      </c>
    </row>
  </sheetData>
  <sheetProtection password="CCB7" sheet="1" objects="1" scenarios="1"/>
  <mergeCells count="18">
    <mergeCell ref="A1:AB1"/>
    <mergeCell ref="B2:C3"/>
    <mergeCell ref="A6:AB6"/>
    <mergeCell ref="B4:C4"/>
    <mergeCell ref="H2:J2"/>
    <mergeCell ref="K2:K3"/>
    <mergeCell ref="A2:A3"/>
    <mergeCell ref="D2:D3"/>
    <mergeCell ref="E2:E3"/>
    <mergeCell ref="AB2:AB3"/>
    <mergeCell ref="F2:F3"/>
    <mergeCell ref="G2:G3"/>
    <mergeCell ref="X5:AB5"/>
    <mergeCell ref="S2:Z2"/>
    <mergeCell ref="K5:W5"/>
    <mergeCell ref="A5:J5"/>
    <mergeCell ref="L2:R2"/>
    <mergeCell ref="AA2:AA3"/>
  </mergeCells>
  <printOptions horizontalCentered="1" verticalCentered="1"/>
  <pageMargins left="0.5" right="0.52" top="0.95" bottom="0.5" header="0.37" footer="0.5"/>
  <pageSetup horizontalDpi="120" verticalDpi="120" orientation="landscape" paperSize="8" r:id="rId1"/>
</worksheet>
</file>

<file path=xl/worksheets/sheet3.xml><?xml version="1.0" encoding="utf-8"?>
<worksheet xmlns="http://schemas.openxmlformats.org/spreadsheetml/2006/main" xmlns:r="http://schemas.openxmlformats.org/officeDocument/2006/relationships">
  <dimension ref="A2:Z915"/>
  <sheetViews>
    <sheetView workbookViewId="0" topLeftCell="A1">
      <selection activeCell="N10" sqref="N10:X10"/>
    </sheetView>
  </sheetViews>
  <sheetFormatPr defaultColWidth="9.140625" defaultRowHeight="12.75"/>
  <cols>
    <col min="1" max="1" width="4.28125" style="2" customWidth="1"/>
    <col min="2" max="2" width="12.421875" style="2" customWidth="1"/>
    <col min="3" max="3" width="11.00390625" style="2" customWidth="1"/>
    <col min="4" max="4" width="8.7109375" style="2" customWidth="1"/>
    <col min="5" max="5" width="5.00390625" style="2" customWidth="1"/>
    <col min="6" max="6" width="5.8515625" style="2" customWidth="1"/>
    <col min="7" max="7" width="9.7109375" style="2" customWidth="1"/>
    <col min="8" max="8" width="4.7109375" style="2" customWidth="1"/>
    <col min="9" max="9" width="5.421875" style="2" customWidth="1"/>
    <col min="10" max="10" width="7.421875" style="2" customWidth="1"/>
    <col min="11" max="11" width="10.28125" style="2" customWidth="1"/>
    <col min="12" max="12" width="5.7109375" style="2" customWidth="1"/>
    <col min="13" max="13" width="9.28125" style="2" customWidth="1"/>
    <col min="14" max="14" width="6.140625" style="2" customWidth="1"/>
    <col min="15" max="15" width="5.28125" style="2" customWidth="1"/>
    <col min="16" max="16" width="9.57421875" style="2" customWidth="1"/>
    <col min="17" max="17" width="7.140625" style="2" customWidth="1"/>
    <col min="18" max="18" width="3.421875" style="2" customWidth="1"/>
    <col min="19" max="19" width="6.00390625" style="2" customWidth="1"/>
    <col min="20" max="20" width="15.421875" style="2" customWidth="1"/>
    <col min="21" max="21" width="2.57421875" style="2" customWidth="1"/>
    <col min="22" max="22" width="4.28125" style="2" customWidth="1"/>
    <col min="23" max="23" width="4.57421875" style="2" customWidth="1"/>
    <col min="24" max="24" width="10.57421875" style="2" customWidth="1"/>
    <col min="25" max="25" width="11.8515625" style="2" customWidth="1"/>
    <col min="26" max="26" width="2.00390625" style="2" hidden="1" customWidth="1"/>
    <col min="27" max="16384" width="9.140625" style="2" customWidth="1"/>
  </cols>
  <sheetData>
    <row r="2" spans="1:25" s="64" customFormat="1" ht="33.75" customHeight="1">
      <c r="A2" s="150" t="s">
        <v>37</v>
      </c>
      <c r="L2" s="272" t="s">
        <v>201</v>
      </c>
      <c r="M2" s="272"/>
      <c r="N2" s="272"/>
      <c r="O2" s="271">
        <f>V35+1</f>
        <v>175459</v>
      </c>
      <c r="P2" s="271"/>
      <c r="Q2" s="234" t="s">
        <v>202</v>
      </c>
      <c r="R2" s="234"/>
      <c r="S2" s="234"/>
      <c r="T2" s="234"/>
      <c r="U2" s="234"/>
      <c r="V2" s="234"/>
      <c r="W2" s="234"/>
      <c r="X2" s="234"/>
      <c r="Y2" s="234"/>
    </row>
    <row r="3" spans="1:26" s="64" customFormat="1" ht="16.5" customHeight="1">
      <c r="A3" s="53" t="s">
        <v>38</v>
      </c>
      <c r="B3" s="53"/>
      <c r="C3" s="53"/>
      <c r="D3" s="53"/>
      <c r="E3" s="53"/>
      <c r="F3" s="53"/>
      <c r="G3" s="53"/>
      <c r="H3" s="53"/>
      <c r="I3" s="53"/>
      <c r="J3" s="53"/>
      <c r="L3" s="314" t="s">
        <v>39</v>
      </c>
      <c r="M3" s="314"/>
      <c r="N3" s="314"/>
      <c r="O3" s="314"/>
      <c r="P3" s="314"/>
      <c r="Q3" s="314"/>
      <c r="R3" s="314"/>
      <c r="S3" s="314"/>
      <c r="T3" s="314"/>
      <c r="U3" s="314"/>
      <c r="V3" s="314"/>
      <c r="W3" s="314"/>
      <c r="X3" s="314"/>
      <c r="Y3" s="314"/>
      <c r="Z3" s="314"/>
    </row>
    <row r="4" spans="1:26" s="64" customFormat="1" ht="24" customHeight="1">
      <c r="A4" s="53" t="s">
        <v>40</v>
      </c>
      <c r="B4" s="262" t="s">
        <v>41</v>
      </c>
      <c r="C4" s="262"/>
      <c r="D4" s="262"/>
      <c r="E4" s="262"/>
      <c r="F4" s="262"/>
      <c r="G4" s="262"/>
      <c r="H4" s="262"/>
      <c r="I4" s="262"/>
      <c r="J4" s="262"/>
      <c r="L4" s="314" t="s">
        <v>42</v>
      </c>
      <c r="M4" s="314"/>
      <c r="N4" s="314"/>
      <c r="O4" s="314"/>
      <c r="P4" s="314"/>
      <c r="Q4" s="314"/>
      <c r="R4" s="314"/>
      <c r="S4" s="314"/>
      <c r="T4" s="314"/>
      <c r="U4" s="314"/>
      <c r="V4" s="314"/>
      <c r="W4" s="314"/>
      <c r="X4" s="314"/>
      <c r="Y4" s="314"/>
      <c r="Z4" s="314"/>
    </row>
    <row r="5" spans="1:26" s="64" customFormat="1" ht="32.25" customHeight="1">
      <c r="A5" s="53" t="s">
        <v>43</v>
      </c>
      <c r="B5" s="262" t="s">
        <v>44</v>
      </c>
      <c r="C5" s="262"/>
      <c r="D5" s="262"/>
      <c r="E5" s="262"/>
      <c r="F5" s="262"/>
      <c r="G5" s="262"/>
      <c r="H5" s="262"/>
      <c r="I5" s="262"/>
      <c r="J5" s="262"/>
      <c r="K5" s="235"/>
      <c r="L5" s="314" t="s">
        <v>45</v>
      </c>
      <c r="M5" s="314"/>
      <c r="N5" s="314"/>
      <c r="O5" s="314"/>
      <c r="P5" s="314"/>
      <c r="Q5" s="314"/>
      <c r="R5" s="314"/>
      <c r="S5" s="314"/>
      <c r="T5" s="314"/>
      <c r="U5" s="314"/>
      <c r="V5" s="314"/>
      <c r="W5" s="314"/>
      <c r="X5" s="314"/>
      <c r="Y5" s="314"/>
      <c r="Z5" s="314"/>
    </row>
    <row r="6" spans="1:14" s="64" customFormat="1" ht="12.75">
      <c r="A6" s="53" t="s">
        <v>46</v>
      </c>
      <c r="B6" s="262" t="s">
        <v>47</v>
      </c>
      <c r="C6" s="262"/>
      <c r="D6" s="262"/>
      <c r="E6" s="262"/>
      <c r="F6" s="262"/>
      <c r="G6" s="262"/>
      <c r="H6" s="262"/>
      <c r="I6" s="262"/>
      <c r="J6" s="262"/>
      <c r="K6" s="235"/>
      <c r="L6" s="53" t="s">
        <v>48</v>
      </c>
      <c r="N6" s="150"/>
    </row>
    <row r="7" spans="1:24" s="64" customFormat="1" ht="27" customHeight="1">
      <c r="A7" s="53" t="s">
        <v>49</v>
      </c>
      <c r="B7" s="262" t="s">
        <v>50</v>
      </c>
      <c r="C7" s="262"/>
      <c r="D7" s="262"/>
      <c r="E7" s="262"/>
      <c r="F7" s="262"/>
      <c r="G7" s="262"/>
      <c r="H7" s="262"/>
      <c r="I7" s="262"/>
      <c r="J7" s="262"/>
      <c r="K7" s="235"/>
      <c r="L7" s="64" t="s">
        <v>51</v>
      </c>
      <c r="P7" s="236"/>
      <c r="Q7" s="237"/>
      <c r="U7" s="238" t="s">
        <v>52</v>
      </c>
      <c r="V7" s="330">
        <f>'Basic Data'!C31</f>
        <v>40330</v>
      </c>
      <c r="W7" s="331"/>
      <c r="X7" s="332"/>
    </row>
    <row r="8" spans="1:12" s="64" customFormat="1" ht="24.75" customHeight="1">
      <c r="A8" s="53" t="s">
        <v>54</v>
      </c>
      <c r="B8" s="262" t="s">
        <v>55</v>
      </c>
      <c r="C8" s="262"/>
      <c r="D8" s="262"/>
      <c r="E8" s="262"/>
      <c r="F8" s="262"/>
      <c r="G8" s="262"/>
      <c r="H8" s="262"/>
      <c r="I8" s="262"/>
      <c r="J8" s="262"/>
      <c r="K8" s="235"/>
      <c r="L8" s="53" t="s">
        <v>56</v>
      </c>
    </row>
    <row r="9" spans="1:24" s="64" customFormat="1" ht="24" customHeight="1">
      <c r="A9" s="53" t="s">
        <v>57</v>
      </c>
      <c r="B9" s="262" t="s">
        <v>58</v>
      </c>
      <c r="C9" s="262"/>
      <c r="D9" s="262"/>
      <c r="E9" s="262"/>
      <c r="F9" s="262"/>
      <c r="G9" s="262"/>
      <c r="H9" s="262"/>
      <c r="I9" s="262"/>
      <c r="J9" s="262"/>
      <c r="K9" s="235"/>
      <c r="L9" s="53" t="s">
        <v>59</v>
      </c>
      <c r="N9" s="239"/>
      <c r="O9" s="240"/>
      <c r="P9" s="240"/>
      <c r="Q9" s="240"/>
      <c r="R9" s="240"/>
      <c r="T9" s="64" t="s">
        <v>60</v>
      </c>
      <c r="V9" s="240"/>
      <c r="W9" s="240"/>
      <c r="X9" s="240"/>
    </row>
    <row r="10" spans="1:24" s="64" customFormat="1" ht="16.5" customHeight="1">
      <c r="A10" s="64" t="s">
        <v>61</v>
      </c>
      <c r="B10" s="316" t="str">
        <f>'Basic Data'!C30</f>
        <v>Uppala</v>
      </c>
      <c r="C10" s="316"/>
      <c r="L10" s="317" t="s">
        <v>245</v>
      </c>
      <c r="M10" s="317"/>
      <c r="N10" s="318" t="str">
        <f>'Basic Data'!C34</f>
        <v>GHSS UPPALA</v>
      </c>
      <c r="O10" s="318"/>
      <c r="P10" s="318"/>
      <c r="Q10" s="318"/>
      <c r="R10" s="318"/>
      <c r="S10" s="318"/>
      <c r="T10" s="318"/>
      <c r="U10" s="318"/>
      <c r="V10" s="318"/>
      <c r="W10" s="318"/>
      <c r="X10" s="318"/>
    </row>
    <row r="11" spans="1:12" s="64" customFormat="1" ht="12" customHeight="1">
      <c r="A11" s="64" t="s">
        <v>52</v>
      </c>
      <c r="B11" s="242">
        <f>'Basic Data'!C31</f>
        <v>40330</v>
      </c>
      <c r="C11" s="64" t="s">
        <v>62</v>
      </c>
      <c r="E11" s="53" t="s">
        <v>63</v>
      </c>
      <c r="G11" s="64" t="s">
        <v>64</v>
      </c>
      <c r="L11" s="64" t="s">
        <v>65</v>
      </c>
    </row>
    <row r="12" spans="2:26" s="64" customFormat="1" ht="13.5" customHeight="1">
      <c r="B12" s="150"/>
      <c r="E12" s="53" t="s">
        <v>66</v>
      </c>
      <c r="G12" s="259" t="str">
        <f>'Basic Data'!B29</f>
        <v>K.Padmini</v>
      </c>
      <c r="H12" s="260"/>
      <c r="I12" s="260"/>
      <c r="J12" s="260"/>
      <c r="L12" s="64" t="s">
        <v>67</v>
      </c>
      <c r="N12" s="231">
        <v>2515</v>
      </c>
      <c r="O12" s="231">
        <v>101</v>
      </c>
      <c r="P12" s="231">
        <v>98</v>
      </c>
      <c r="Q12" s="231" t="s">
        <v>68</v>
      </c>
      <c r="R12" s="231"/>
      <c r="S12" s="231" t="s">
        <v>69</v>
      </c>
      <c r="T12" s="52" t="s">
        <v>70</v>
      </c>
      <c r="V12" s="243"/>
      <c r="Z12" s="243"/>
    </row>
    <row r="13" spans="5:22" s="64" customFormat="1" ht="14.25" customHeight="1">
      <c r="E13" s="53" t="s">
        <v>71</v>
      </c>
      <c r="G13" s="261" t="str">
        <f>'Basic Data'!C29</f>
        <v>Headmistress </v>
      </c>
      <c r="H13" s="262"/>
      <c r="I13" s="262"/>
      <c r="J13" s="262"/>
      <c r="S13" s="243"/>
      <c r="T13" s="243"/>
      <c r="U13" s="243"/>
      <c r="V13" s="243"/>
    </row>
    <row r="14" spans="1:26" s="64" customFormat="1" ht="17.25" customHeight="1">
      <c r="A14" s="53" t="s">
        <v>72</v>
      </c>
      <c r="B14" s="53"/>
      <c r="C14" s="53"/>
      <c r="D14" s="53"/>
      <c r="E14" s="53"/>
      <c r="F14" s="53"/>
      <c r="G14" s="53"/>
      <c r="H14" s="53"/>
      <c r="I14" s="53"/>
      <c r="J14" s="53"/>
      <c r="K14" s="53"/>
      <c r="L14" s="64" t="s">
        <v>73</v>
      </c>
      <c r="O14" s="150"/>
      <c r="P14" s="150"/>
      <c r="Q14" s="150"/>
      <c r="R14" s="150"/>
      <c r="S14" s="150"/>
      <c r="T14" s="150"/>
      <c r="U14" s="150"/>
      <c r="V14" s="150"/>
      <c r="W14" s="150"/>
      <c r="X14" s="150"/>
      <c r="Y14" s="150"/>
      <c r="Z14" s="150"/>
    </row>
    <row r="15" spans="1:26" s="64" customFormat="1" ht="15.75" customHeight="1">
      <c r="A15" s="315" t="s">
        <v>74</v>
      </c>
      <c r="B15" s="315"/>
      <c r="C15" s="315"/>
      <c r="D15" s="315"/>
      <c r="E15" s="315"/>
      <c r="F15" s="315"/>
      <c r="G15" s="315"/>
      <c r="H15" s="315"/>
      <c r="I15" s="315"/>
      <c r="J15" s="315"/>
      <c r="K15" s="241"/>
      <c r="L15" s="314" t="s">
        <v>75</v>
      </c>
      <c r="M15" s="314"/>
      <c r="N15" s="314"/>
      <c r="O15" s="314"/>
      <c r="P15" s="314"/>
      <c r="Q15" s="314"/>
      <c r="R15" s="314"/>
      <c r="S15" s="314"/>
      <c r="T15" s="314"/>
      <c r="U15" s="314"/>
      <c r="V15" s="314"/>
      <c r="W15" s="314"/>
      <c r="X15" s="314"/>
      <c r="Y15" s="314"/>
      <c r="Z15" s="314"/>
    </row>
    <row r="16" spans="1:25" s="64" customFormat="1" ht="15.75" customHeight="1">
      <c r="A16" s="53" t="s">
        <v>76</v>
      </c>
      <c r="B16" s="53"/>
      <c r="C16" s="53"/>
      <c r="D16" s="53"/>
      <c r="E16" s="53"/>
      <c r="F16" s="53"/>
      <c r="G16" s="53"/>
      <c r="H16" s="53"/>
      <c r="I16" s="53"/>
      <c r="J16" s="53"/>
      <c r="K16" s="53"/>
      <c r="L16" s="244" t="s">
        <v>77</v>
      </c>
      <c r="M16" s="277" t="s">
        <v>78</v>
      </c>
      <c r="N16" s="278"/>
      <c r="O16" s="278"/>
      <c r="P16" s="264"/>
      <c r="Q16" s="236" t="s">
        <v>79</v>
      </c>
      <c r="R16" s="237"/>
      <c r="S16" s="244" t="s">
        <v>77</v>
      </c>
      <c r="T16" s="277" t="s">
        <v>475</v>
      </c>
      <c r="U16" s="278"/>
      <c r="V16" s="278"/>
      <c r="W16" s="264"/>
      <c r="X16" s="236" t="s">
        <v>79</v>
      </c>
      <c r="Y16" s="237"/>
    </row>
    <row r="17" spans="1:25" s="64" customFormat="1" ht="14.25" customHeight="1">
      <c r="A17" s="53" t="s">
        <v>80</v>
      </c>
      <c r="B17" s="53"/>
      <c r="C17" s="53"/>
      <c r="D17" s="53"/>
      <c r="E17" s="53"/>
      <c r="F17" s="53"/>
      <c r="G17" s="53"/>
      <c r="H17" s="53"/>
      <c r="I17" s="53"/>
      <c r="J17" s="53"/>
      <c r="K17" s="53"/>
      <c r="L17" s="5" t="s">
        <v>68</v>
      </c>
      <c r="M17" s="273" t="str">
        <f>'Basic Data'!D2</f>
        <v>Officiating Pay.</v>
      </c>
      <c r="N17" s="266"/>
      <c r="O17" s="274"/>
      <c r="P17" s="5" t="s">
        <v>81</v>
      </c>
      <c r="Q17" s="275">
        <f>'Basic Data'!D28</f>
        <v>121705</v>
      </c>
      <c r="R17" s="276"/>
      <c r="S17" s="5">
        <v>701</v>
      </c>
      <c r="T17" s="273" t="str">
        <f>'Basic Data'!L3</f>
        <v>GPF Subscription.</v>
      </c>
      <c r="U17" s="274"/>
      <c r="V17" s="265" t="s">
        <v>192</v>
      </c>
      <c r="W17" s="274"/>
      <c r="X17" s="33">
        <f>'Basic Data'!L28</f>
        <v>1000</v>
      </c>
      <c r="Y17" s="8"/>
    </row>
    <row r="18" spans="5:25" s="64" customFormat="1" ht="10.5" customHeight="1">
      <c r="E18" s="245" t="s">
        <v>83</v>
      </c>
      <c r="F18" s="245"/>
      <c r="L18" s="5">
        <v>22</v>
      </c>
      <c r="M18" s="273" t="str">
        <f>'Basic Data'!E2</f>
        <v>DA</v>
      </c>
      <c r="N18" s="266"/>
      <c r="O18" s="274"/>
      <c r="P18" s="5" t="s">
        <v>84</v>
      </c>
      <c r="Q18" s="275">
        <f>'Basic Data'!E28</f>
        <v>77892</v>
      </c>
      <c r="R18" s="276"/>
      <c r="S18" s="5">
        <v>701</v>
      </c>
      <c r="T18" s="273" t="str">
        <f>'Basic Data'!M3</f>
        <v>GPF Loan</v>
      </c>
      <c r="U18" s="274"/>
      <c r="V18" s="265" t="s">
        <v>82</v>
      </c>
      <c r="W18" s="274"/>
      <c r="X18" s="33">
        <f>'Basic Data'!M28</f>
        <v>0</v>
      </c>
      <c r="Y18" s="8"/>
    </row>
    <row r="19" spans="1:25" s="64" customFormat="1" ht="13.5" customHeight="1">
      <c r="A19" s="246" t="s">
        <v>87</v>
      </c>
      <c r="B19" s="246"/>
      <c r="C19" s="246"/>
      <c r="D19" s="247" t="s">
        <v>88</v>
      </c>
      <c r="E19" s="246"/>
      <c r="F19" s="246"/>
      <c r="G19" s="246"/>
      <c r="H19" s="246" t="s">
        <v>87</v>
      </c>
      <c r="I19" s="246"/>
      <c r="J19" s="246"/>
      <c r="K19" s="248"/>
      <c r="L19" s="5">
        <v>23</v>
      </c>
      <c r="M19" s="273" t="str">
        <f>'Basic Data'!F2</f>
        <v>HRA</v>
      </c>
      <c r="N19" s="266"/>
      <c r="O19" s="274"/>
      <c r="P19" s="5" t="s">
        <v>89</v>
      </c>
      <c r="Q19" s="275">
        <f>'Basic Data'!F28</f>
        <v>2347</v>
      </c>
      <c r="R19" s="276"/>
      <c r="S19" s="5">
        <v>124</v>
      </c>
      <c r="T19" s="273" t="str">
        <f>'Basic Data'!N3</f>
        <v>KPEPF Subscription.</v>
      </c>
      <c r="U19" s="274"/>
      <c r="V19" s="265" t="s">
        <v>86</v>
      </c>
      <c r="W19" s="274"/>
      <c r="X19" s="33">
        <f>'Basic Data'!N28</f>
        <v>15600</v>
      </c>
      <c r="Y19" s="8"/>
    </row>
    <row r="20" spans="1:25" s="64" customFormat="1" ht="12.75">
      <c r="A20" s="243"/>
      <c r="B20" s="243"/>
      <c r="C20" s="243"/>
      <c r="D20" s="243"/>
      <c r="E20" s="243"/>
      <c r="F20" s="243"/>
      <c r="G20" s="243"/>
      <c r="H20" s="243"/>
      <c r="I20" s="243"/>
      <c r="J20" s="243"/>
      <c r="K20" s="249"/>
      <c r="L20" s="5">
        <v>8</v>
      </c>
      <c r="M20" s="273" t="str">
        <f>'Basic Data'!G2</f>
        <v>PCA</v>
      </c>
      <c r="N20" s="266"/>
      <c r="O20" s="274"/>
      <c r="P20" s="5" t="s">
        <v>92</v>
      </c>
      <c r="Q20" s="275">
        <f>'Basic Data'!G28</f>
        <v>228</v>
      </c>
      <c r="R20" s="276"/>
      <c r="S20" s="5">
        <v>124</v>
      </c>
      <c r="T20" s="273" t="str">
        <f>'Basic Data'!O3</f>
        <v>KPEPF loan</v>
      </c>
      <c r="U20" s="274"/>
      <c r="V20" s="265" t="s">
        <v>193</v>
      </c>
      <c r="W20" s="274"/>
      <c r="X20" s="33">
        <f>'Basic Data'!O28</f>
        <v>6750</v>
      </c>
      <c r="Y20" s="8"/>
    </row>
    <row r="21" spans="1:25" s="64" customFormat="1" ht="15" customHeight="1">
      <c r="A21" s="315" t="s">
        <v>95</v>
      </c>
      <c r="B21" s="315"/>
      <c r="C21" s="315"/>
      <c r="D21" s="315"/>
      <c r="E21" s="315"/>
      <c r="F21" s="315"/>
      <c r="G21" s="315"/>
      <c r="H21" s="315"/>
      <c r="I21" s="315"/>
      <c r="J21" s="315"/>
      <c r="L21" s="5" t="s">
        <v>97</v>
      </c>
      <c r="M21" s="273" t="str">
        <f>'Basic Data'!H3</f>
        <v>Spcial allowance.</v>
      </c>
      <c r="N21" s="266"/>
      <c r="O21" s="274"/>
      <c r="P21" s="5" t="s">
        <v>189</v>
      </c>
      <c r="Q21" s="275">
        <f>'Basic Data'!H28</f>
        <v>110</v>
      </c>
      <c r="R21" s="276"/>
      <c r="S21" s="5">
        <v>704</v>
      </c>
      <c r="T21" s="273" t="str">
        <f>'Basic Data'!P3</f>
        <v>SLI  1</v>
      </c>
      <c r="U21" s="274"/>
      <c r="V21" s="265" t="s">
        <v>94</v>
      </c>
      <c r="W21" s="274"/>
      <c r="X21" s="33">
        <f>'Basic Data'!P28</f>
        <v>1565</v>
      </c>
      <c r="Y21" s="8"/>
    </row>
    <row r="22" spans="12:25" s="64" customFormat="1" ht="12.75" customHeight="1">
      <c r="L22" s="244"/>
      <c r="M22" s="273" t="str">
        <f>'Basic Data'!I3</f>
        <v>Allowance for PH</v>
      </c>
      <c r="N22" s="266"/>
      <c r="O22" s="274"/>
      <c r="P22" s="5" t="s">
        <v>190</v>
      </c>
      <c r="Q22" s="275">
        <f>'Basic Data'!I28</f>
        <v>0</v>
      </c>
      <c r="R22" s="276"/>
      <c r="S22" s="5">
        <v>704</v>
      </c>
      <c r="T22" s="273" t="str">
        <f>'Basic Data'!Q3</f>
        <v>SLI   2</v>
      </c>
      <c r="U22" s="274"/>
      <c r="V22" s="265" t="s">
        <v>194</v>
      </c>
      <c r="W22" s="274"/>
      <c r="X22" s="33">
        <f>'Inner49-01'!Q31</f>
        <v>0</v>
      </c>
      <c r="Y22" s="8"/>
    </row>
    <row r="23" spans="12:25" s="64" customFormat="1" ht="12.75" customHeight="1">
      <c r="L23" s="5"/>
      <c r="M23" s="273" t="str">
        <f>'Basic Data'!J3</f>
        <v>Washing allowance</v>
      </c>
      <c r="N23" s="266"/>
      <c r="O23" s="274"/>
      <c r="P23" s="5" t="s">
        <v>191</v>
      </c>
      <c r="Q23" s="275">
        <f>'Basic Data'!J28</f>
        <v>0</v>
      </c>
      <c r="R23" s="276"/>
      <c r="S23" s="5">
        <v>703</v>
      </c>
      <c r="T23" s="109" t="str">
        <f>'Basic Data'!R3</f>
        <v>GIS</v>
      </c>
      <c r="U23" s="108"/>
      <c r="V23" s="265" t="s">
        <v>195</v>
      </c>
      <c r="W23" s="274"/>
      <c r="X23" s="33">
        <f>'Inner49-01'!R31</f>
        <v>1110</v>
      </c>
      <c r="Y23" s="8"/>
    </row>
    <row r="24" spans="1:25" s="64" customFormat="1" ht="17.25" customHeight="1">
      <c r="A24" s="53"/>
      <c r="B24" s="53"/>
      <c r="C24" s="53"/>
      <c r="D24" s="53" t="s">
        <v>101</v>
      </c>
      <c r="E24" s="53"/>
      <c r="F24" s="53"/>
      <c r="G24" s="53"/>
      <c r="H24" s="53"/>
      <c r="I24" s="53"/>
      <c r="J24" s="53"/>
      <c r="K24" s="53"/>
      <c r="L24" s="5"/>
      <c r="M24" s="273"/>
      <c r="N24" s="266"/>
      <c r="O24" s="274"/>
      <c r="P24" s="5"/>
      <c r="Q24" s="275"/>
      <c r="R24" s="276"/>
      <c r="S24" s="5">
        <v>117</v>
      </c>
      <c r="T24" s="109" t="str">
        <f>'Basic Data'!S3</f>
        <v>HBA</v>
      </c>
      <c r="U24" s="108"/>
      <c r="V24" s="265" t="s">
        <v>196</v>
      </c>
      <c r="W24" s="274"/>
      <c r="X24" s="33">
        <f>'Inner49-01'!S31</f>
        <v>0</v>
      </c>
      <c r="Y24" s="8"/>
    </row>
    <row r="25" spans="1:25" s="64" customFormat="1" ht="13.5" customHeight="1">
      <c r="A25" s="53"/>
      <c r="B25" s="53" t="s">
        <v>104</v>
      </c>
      <c r="C25" s="53"/>
      <c r="D25" s="53"/>
      <c r="E25" s="53"/>
      <c r="F25" s="53"/>
      <c r="G25" s="322" t="s">
        <v>105</v>
      </c>
      <c r="H25" s="322"/>
      <c r="I25" s="322"/>
      <c r="J25" s="322"/>
      <c r="K25" s="323"/>
      <c r="L25" s="5"/>
      <c r="M25" s="6"/>
      <c r="N25" s="24"/>
      <c r="O25" s="9"/>
      <c r="P25" s="5"/>
      <c r="Q25" s="275"/>
      <c r="R25" s="276"/>
      <c r="S25" s="5">
        <v>303</v>
      </c>
      <c r="T25" s="109" t="str">
        <f>'Basic Data'!T3</f>
        <v>LIC</v>
      </c>
      <c r="U25" s="108"/>
      <c r="V25" s="265" t="s">
        <v>98</v>
      </c>
      <c r="W25" s="274"/>
      <c r="X25" s="33">
        <f>'Inner49-01'!T31</f>
        <v>799</v>
      </c>
      <c r="Y25" s="8"/>
    </row>
    <row r="26" spans="1:25" s="64" customFormat="1" ht="12.75" customHeight="1">
      <c r="A26" s="53"/>
      <c r="B26" s="53" t="s">
        <v>107</v>
      </c>
      <c r="C26" s="53"/>
      <c r="D26" s="326" t="s">
        <v>108</v>
      </c>
      <c r="E26" s="327"/>
      <c r="F26" s="327"/>
      <c r="G26" s="327"/>
      <c r="H26" s="58"/>
      <c r="I26" s="58"/>
      <c r="J26" s="58"/>
      <c r="K26" s="53"/>
      <c r="L26" s="5"/>
      <c r="M26" s="6"/>
      <c r="N26" s="7"/>
      <c r="O26" s="237"/>
      <c r="P26" s="5"/>
      <c r="Q26" s="275"/>
      <c r="R26" s="276"/>
      <c r="S26" s="5"/>
      <c r="T26" s="109" t="str">
        <f>'Basic Data'!U3</f>
        <v>KSFE</v>
      </c>
      <c r="U26" s="108"/>
      <c r="V26" s="265" t="s">
        <v>100</v>
      </c>
      <c r="W26" s="274"/>
      <c r="X26" s="33">
        <f>'Inner49-01'!U31</f>
        <v>0</v>
      </c>
      <c r="Y26" s="8"/>
    </row>
    <row r="27" spans="1:25" s="64" customFormat="1" ht="14.25" customHeight="1">
      <c r="A27" s="53"/>
      <c r="B27" s="53" t="s">
        <v>110</v>
      </c>
      <c r="C27" s="53"/>
      <c r="D27" s="326" t="s">
        <v>108</v>
      </c>
      <c r="E27" s="327"/>
      <c r="F27" s="327"/>
      <c r="G27" s="327"/>
      <c r="H27" s="313"/>
      <c r="I27" s="313"/>
      <c r="J27" s="313"/>
      <c r="K27" s="250"/>
      <c r="L27" s="5"/>
      <c r="M27" s="6"/>
      <c r="N27" s="7"/>
      <c r="O27" s="237"/>
      <c r="P27" s="5"/>
      <c r="Q27" s="275"/>
      <c r="R27" s="276"/>
      <c r="S27" s="5" t="s">
        <v>116</v>
      </c>
      <c r="T27" s="133" t="str">
        <f>'Basic Data'!V3</f>
        <v>Festival advance</v>
      </c>
      <c r="U27" s="132"/>
      <c r="V27" s="265" t="s">
        <v>103</v>
      </c>
      <c r="W27" s="274"/>
      <c r="X27" s="33">
        <f>'Inner49-01'!V31</f>
        <v>0</v>
      </c>
      <c r="Y27" s="8"/>
    </row>
    <row r="28" spans="1:25" s="64" customFormat="1" ht="12" customHeight="1">
      <c r="A28" s="53"/>
      <c r="B28" s="53" t="s">
        <v>112</v>
      </c>
      <c r="C28" s="53"/>
      <c r="D28" s="326" t="s">
        <v>108</v>
      </c>
      <c r="E28" s="327"/>
      <c r="F28" s="327"/>
      <c r="G28" s="327"/>
      <c r="H28" s="313"/>
      <c r="I28" s="313"/>
      <c r="J28" s="313"/>
      <c r="K28" s="250"/>
      <c r="L28" s="5"/>
      <c r="M28" s="6"/>
      <c r="N28" s="7"/>
      <c r="O28" s="237"/>
      <c r="P28" s="5"/>
      <c r="Q28" s="275"/>
      <c r="R28" s="276"/>
      <c r="S28" s="5">
        <v>124</v>
      </c>
      <c r="T28" s="133" t="str">
        <f>'Basic Data'!W3</f>
        <v>MCA</v>
      </c>
      <c r="U28" s="132"/>
      <c r="V28" s="265" t="s">
        <v>272</v>
      </c>
      <c r="W28" s="274"/>
      <c r="X28" s="33">
        <f>'Inner49-01'!W31</f>
        <v>0</v>
      </c>
      <c r="Y28" s="8"/>
    </row>
    <row r="29" spans="1:25" s="64" customFormat="1" ht="13.5" customHeight="1">
      <c r="A29" s="53"/>
      <c r="B29" s="53" t="s">
        <v>113</v>
      </c>
      <c r="C29" s="53"/>
      <c r="D29" s="326" t="s">
        <v>108</v>
      </c>
      <c r="E29" s="327"/>
      <c r="F29" s="327"/>
      <c r="G29" s="327"/>
      <c r="H29" s="58"/>
      <c r="I29" s="58"/>
      <c r="J29" s="58"/>
      <c r="K29" s="53"/>
      <c r="L29" s="5"/>
      <c r="M29" s="6"/>
      <c r="N29" s="7"/>
      <c r="O29" s="237"/>
      <c r="P29" s="5"/>
      <c r="Q29" s="275"/>
      <c r="R29" s="276"/>
      <c r="S29" s="5"/>
      <c r="T29" s="308" t="str">
        <f>'Basic Data'!X3</f>
        <v>FBS</v>
      </c>
      <c r="U29" s="309"/>
      <c r="V29" s="265" t="s">
        <v>275</v>
      </c>
      <c r="W29" s="274"/>
      <c r="X29" s="33">
        <f>'Inner49-01'!X31</f>
        <v>0</v>
      </c>
      <c r="Y29" s="8"/>
    </row>
    <row r="30" spans="5:25" s="64" customFormat="1" ht="19.5" customHeight="1">
      <c r="E30" s="245"/>
      <c r="F30" s="245"/>
      <c r="G30" s="245" t="s">
        <v>114</v>
      </c>
      <c r="H30" s="324"/>
      <c r="I30" s="324"/>
      <c r="J30" s="324"/>
      <c r="K30" s="325"/>
      <c r="L30" s="5"/>
      <c r="M30" s="6"/>
      <c r="N30" s="7"/>
      <c r="O30" s="237"/>
      <c r="P30" s="5"/>
      <c r="Q30" s="275"/>
      <c r="R30" s="276"/>
      <c r="S30" s="5"/>
      <c r="T30" s="308" t="str">
        <f>'Basic Data'!Y3</f>
        <v>-</v>
      </c>
      <c r="U30" s="309"/>
      <c r="V30" s="265" t="s">
        <v>276</v>
      </c>
      <c r="W30" s="274"/>
      <c r="X30" s="33">
        <f>'Basic Data'!Y29</f>
        <v>0</v>
      </c>
      <c r="Y30" s="8"/>
    </row>
    <row r="31" spans="1:25" s="64" customFormat="1" ht="14.25" customHeight="1">
      <c r="A31" s="314" t="s">
        <v>115</v>
      </c>
      <c r="B31" s="314"/>
      <c r="C31" s="314"/>
      <c r="D31" s="314"/>
      <c r="E31" s="314"/>
      <c r="F31" s="314"/>
      <c r="G31" s="314"/>
      <c r="H31" s="314"/>
      <c r="I31" s="314"/>
      <c r="J31" s="314"/>
      <c r="K31" s="251"/>
      <c r="L31" s="5"/>
      <c r="M31" s="6"/>
      <c r="N31" s="7"/>
      <c r="O31" s="237"/>
      <c r="P31" s="5"/>
      <c r="Q31" s="275"/>
      <c r="R31" s="276"/>
      <c r="S31" s="5"/>
      <c r="T31" s="308" t="str">
        <f>'Basic Data'!Z3</f>
        <v>-</v>
      </c>
      <c r="U31" s="309"/>
      <c r="V31" s="265" t="s">
        <v>277</v>
      </c>
      <c r="W31" s="274"/>
      <c r="X31" s="33">
        <f>'Basic Data'!Z29</f>
        <v>0</v>
      </c>
      <c r="Y31" s="10"/>
    </row>
    <row r="32" spans="1:25" s="64" customFormat="1" ht="15" customHeight="1">
      <c r="A32" s="11" t="s">
        <v>77</v>
      </c>
      <c r="B32" s="11" t="s">
        <v>118</v>
      </c>
      <c r="C32" s="11" t="s">
        <v>77</v>
      </c>
      <c r="D32" s="11" t="s">
        <v>118</v>
      </c>
      <c r="E32" s="11" t="s">
        <v>77</v>
      </c>
      <c r="F32" s="319" t="s">
        <v>118</v>
      </c>
      <c r="G32" s="320"/>
      <c r="H32" s="11" t="s">
        <v>77</v>
      </c>
      <c r="I32" s="321" t="s">
        <v>118</v>
      </c>
      <c r="J32" s="321"/>
      <c r="L32" s="5"/>
      <c r="M32" s="6"/>
      <c r="N32" s="7"/>
      <c r="O32" s="237"/>
      <c r="P32" s="5"/>
      <c r="Q32" s="275"/>
      <c r="R32" s="276"/>
      <c r="S32" s="5"/>
      <c r="T32" s="308"/>
      <c r="U32" s="309"/>
      <c r="V32" s="6"/>
      <c r="W32" s="9"/>
      <c r="X32" s="33"/>
      <c r="Y32" s="8"/>
    </row>
    <row r="33" spans="1:25" s="64" customFormat="1" ht="14.25" customHeight="1">
      <c r="A33" s="11" t="s">
        <v>68</v>
      </c>
      <c r="B33" s="12" t="s">
        <v>120</v>
      </c>
      <c r="C33" s="11">
        <v>301</v>
      </c>
      <c r="D33" s="12" t="s">
        <v>109</v>
      </c>
      <c r="E33" s="11">
        <v>102</v>
      </c>
      <c r="F33" s="328" t="s">
        <v>121</v>
      </c>
      <c r="G33" s="329"/>
      <c r="H33" s="11">
        <v>123</v>
      </c>
      <c r="I33" s="13" t="s">
        <v>122</v>
      </c>
      <c r="J33" s="65"/>
      <c r="L33" s="25"/>
      <c r="M33" s="14" t="s">
        <v>123</v>
      </c>
      <c r="N33" s="28"/>
      <c r="O33" s="252"/>
      <c r="P33" s="25" t="s">
        <v>199</v>
      </c>
      <c r="Q33" s="267">
        <f>SUM(Q17:Q32)</f>
        <v>202282</v>
      </c>
      <c r="R33" s="268"/>
      <c r="S33" s="25"/>
      <c r="T33" s="269" t="s">
        <v>124</v>
      </c>
      <c r="U33" s="258"/>
      <c r="V33" s="263" t="s">
        <v>103</v>
      </c>
      <c r="W33" s="307"/>
      <c r="X33" s="34">
        <f>SUM(X17:X32)</f>
        <v>26824</v>
      </c>
      <c r="Y33" s="29"/>
    </row>
    <row r="34" spans="1:25" s="64" customFormat="1" ht="12" customHeight="1">
      <c r="A34" s="11">
        <v>22</v>
      </c>
      <c r="B34" s="12" t="s">
        <v>125</v>
      </c>
      <c r="C34" s="11">
        <v>302</v>
      </c>
      <c r="D34" s="12" t="s">
        <v>126</v>
      </c>
      <c r="E34" s="11">
        <v>105</v>
      </c>
      <c r="F34" s="328" t="s">
        <v>106</v>
      </c>
      <c r="G34" s="329"/>
      <c r="H34" s="11">
        <v>124</v>
      </c>
      <c r="I34" s="13" t="s">
        <v>127</v>
      </c>
      <c r="J34" s="65"/>
      <c r="L34" s="5"/>
      <c r="M34" s="14"/>
      <c r="N34" s="7"/>
      <c r="O34" s="237"/>
      <c r="P34" s="5"/>
      <c r="Q34" s="267"/>
      <c r="R34" s="268"/>
      <c r="S34" s="5"/>
      <c r="T34" s="269"/>
      <c r="U34" s="258"/>
      <c r="V34" s="265"/>
      <c r="W34" s="274"/>
      <c r="X34" s="31"/>
      <c r="Y34" s="8"/>
    </row>
    <row r="35" spans="1:25" s="64" customFormat="1" ht="15.75" customHeight="1">
      <c r="A35" s="11">
        <v>23</v>
      </c>
      <c r="B35" s="12" t="s">
        <v>128</v>
      </c>
      <c r="C35" s="11">
        <v>303</v>
      </c>
      <c r="D35" s="12" t="s">
        <v>111</v>
      </c>
      <c r="E35" s="11">
        <v>107</v>
      </c>
      <c r="F35" s="328" t="s">
        <v>129</v>
      </c>
      <c r="G35" s="329"/>
      <c r="H35" s="11">
        <v>126</v>
      </c>
      <c r="I35" s="13" t="s">
        <v>130</v>
      </c>
      <c r="J35" s="65"/>
      <c r="L35" s="5"/>
      <c r="M35" s="14" t="s">
        <v>198</v>
      </c>
      <c r="N35" s="7"/>
      <c r="O35" s="237"/>
      <c r="P35" s="5"/>
      <c r="Q35" s="267">
        <f>Q33-X33</f>
        <v>175458</v>
      </c>
      <c r="R35" s="268"/>
      <c r="S35" s="5"/>
      <c r="T35" s="269" t="s">
        <v>131</v>
      </c>
      <c r="U35" s="258"/>
      <c r="V35" s="310">
        <f>Q35</f>
        <v>175458</v>
      </c>
      <c r="W35" s="299"/>
      <c r="X35" s="32"/>
      <c r="Y35" s="8"/>
    </row>
    <row r="36" spans="1:25" s="64" customFormat="1" ht="22.5" customHeight="1">
      <c r="A36" s="11">
        <v>24</v>
      </c>
      <c r="B36" s="12" t="s">
        <v>91</v>
      </c>
      <c r="C36" s="11">
        <v>304</v>
      </c>
      <c r="D36" s="12" t="s">
        <v>132</v>
      </c>
      <c r="E36" s="11">
        <v>109</v>
      </c>
      <c r="F36" s="328" t="s">
        <v>133</v>
      </c>
      <c r="G36" s="329"/>
      <c r="H36" s="11">
        <v>127</v>
      </c>
      <c r="I36" s="13" t="s">
        <v>134</v>
      </c>
      <c r="J36" s="65"/>
      <c r="L36" s="311">
        <f>'Basic Data'!C33</f>
        <v>0</v>
      </c>
      <c r="M36" s="312"/>
      <c r="N36" s="312"/>
      <c r="O36" s="312"/>
      <c r="P36" s="312"/>
      <c r="Q36" s="312"/>
      <c r="R36" s="312"/>
      <c r="S36" s="312"/>
      <c r="T36" s="312"/>
      <c r="U36" s="312"/>
      <c r="V36" s="312"/>
      <c r="W36" s="312"/>
      <c r="X36" s="312"/>
      <c r="Y36" s="312"/>
    </row>
    <row r="37" spans="1:18" s="64" customFormat="1" ht="23.25" customHeight="1">
      <c r="A37" s="11" t="s">
        <v>135</v>
      </c>
      <c r="B37" s="12" t="s">
        <v>136</v>
      </c>
      <c r="C37" s="11">
        <v>305</v>
      </c>
      <c r="D37" s="12" t="s">
        <v>137</v>
      </c>
      <c r="E37" s="11">
        <v>110</v>
      </c>
      <c r="F37" s="328" t="s">
        <v>138</v>
      </c>
      <c r="G37" s="329"/>
      <c r="H37" s="11">
        <v>128</v>
      </c>
      <c r="I37" s="13" t="s">
        <v>139</v>
      </c>
      <c r="J37" s="65"/>
      <c r="R37" s="64" t="s">
        <v>140</v>
      </c>
    </row>
    <row r="38" spans="1:25" s="64" customFormat="1" ht="16.5" customHeight="1">
      <c r="A38" s="11" t="s">
        <v>53</v>
      </c>
      <c r="B38" s="12" t="s">
        <v>141</v>
      </c>
      <c r="C38" s="11">
        <v>307</v>
      </c>
      <c r="D38" s="12" t="s">
        <v>142</v>
      </c>
      <c r="E38" s="11">
        <v>116</v>
      </c>
      <c r="F38" s="328" t="s">
        <v>143</v>
      </c>
      <c r="G38" s="329"/>
      <c r="H38" s="11">
        <v>325</v>
      </c>
      <c r="I38" s="13" t="s">
        <v>144</v>
      </c>
      <c r="J38" s="65"/>
      <c r="L38" s="314" t="s">
        <v>145</v>
      </c>
      <c r="M38" s="314"/>
      <c r="N38" s="314"/>
      <c r="O38" s="314"/>
      <c r="P38" s="314"/>
      <c r="Q38" s="314"/>
      <c r="R38" s="314"/>
      <c r="S38" s="314"/>
      <c r="T38" s="314"/>
      <c r="U38" s="314"/>
      <c r="V38" s="314"/>
      <c r="W38" s="314"/>
      <c r="X38" s="314"/>
      <c r="Y38" s="314"/>
    </row>
    <row r="39" spans="1:26" s="64" customFormat="1" ht="12" customHeight="1">
      <c r="A39" s="11">
        <v>90</v>
      </c>
      <c r="B39" s="12" t="s">
        <v>99</v>
      </c>
      <c r="C39" s="11">
        <v>309</v>
      </c>
      <c r="D39" s="12" t="s">
        <v>146</v>
      </c>
      <c r="E39" s="11">
        <v>117</v>
      </c>
      <c r="F39" s="328" t="s">
        <v>147</v>
      </c>
      <c r="G39" s="329"/>
      <c r="H39" s="11">
        <v>701</v>
      </c>
      <c r="I39" s="13" t="s">
        <v>148</v>
      </c>
      <c r="J39" s="65"/>
      <c r="L39" s="253" t="s">
        <v>149</v>
      </c>
      <c r="M39" s="253"/>
      <c r="N39" s="253"/>
      <c r="O39" s="253"/>
      <c r="P39" s="253"/>
      <c r="Q39" s="253"/>
      <c r="R39" s="253"/>
      <c r="S39" s="253"/>
      <c r="T39" s="253"/>
      <c r="U39" s="253"/>
      <c r="V39" s="253"/>
      <c r="W39" s="253"/>
      <c r="X39" s="253"/>
      <c r="Y39" s="253"/>
      <c r="Z39" s="253"/>
    </row>
    <row r="40" spans="1:26" s="64" customFormat="1" ht="10.5" customHeight="1">
      <c r="A40" s="11">
        <v>8</v>
      </c>
      <c r="B40" s="12" t="s">
        <v>102</v>
      </c>
      <c r="C40" s="11">
        <v>311</v>
      </c>
      <c r="D40" s="12" t="s">
        <v>150</v>
      </c>
      <c r="E40" s="11">
        <v>118</v>
      </c>
      <c r="F40" s="328" t="s">
        <v>151</v>
      </c>
      <c r="G40" s="329"/>
      <c r="H40" s="11">
        <v>702</v>
      </c>
      <c r="I40" s="13" t="s">
        <v>90</v>
      </c>
      <c r="J40" s="65"/>
      <c r="L40" s="253" t="s">
        <v>152</v>
      </c>
      <c r="M40" s="253"/>
      <c r="N40" s="253"/>
      <c r="O40" s="253"/>
      <c r="P40" s="253"/>
      <c r="Q40" s="253"/>
      <c r="R40" s="253"/>
      <c r="S40" s="253"/>
      <c r="T40" s="253"/>
      <c r="U40" s="253"/>
      <c r="V40" s="253"/>
      <c r="W40" s="253"/>
      <c r="X40" s="253"/>
      <c r="Y40" s="253"/>
      <c r="Z40" s="253"/>
    </row>
    <row r="41" spans="1:26" s="64" customFormat="1" ht="15.75" customHeight="1">
      <c r="A41" s="11">
        <v>99</v>
      </c>
      <c r="B41" s="12" t="s">
        <v>153</v>
      </c>
      <c r="C41" s="11">
        <v>314</v>
      </c>
      <c r="D41" s="12" t="s">
        <v>154</v>
      </c>
      <c r="E41" s="11">
        <v>119</v>
      </c>
      <c r="F41" s="328" t="s">
        <v>155</v>
      </c>
      <c r="G41" s="329"/>
      <c r="H41" s="11">
        <v>703</v>
      </c>
      <c r="I41" s="13" t="s">
        <v>156</v>
      </c>
      <c r="J41" s="65"/>
      <c r="L41" s="253" t="s">
        <v>157</v>
      </c>
      <c r="M41" s="253"/>
      <c r="N41" s="253"/>
      <c r="O41" s="253"/>
      <c r="P41" s="253"/>
      <c r="Q41" s="253"/>
      <c r="R41" s="253"/>
      <c r="S41" s="253"/>
      <c r="T41" s="253"/>
      <c r="U41" s="253"/>
      <c r="V41" s="253"/>
      <c r="W41" s="253"/>
      <c r="X41" s="253"/>
      <c r="Y41" s="253"/>
      <c r="Z41" s="253"/>
    </row>
    <row r="42" spans="1:12" s="64" customFormat="1" ht="16.5" customHeight="1">
      <c r="A42" s="11">
        <v>98</v>
      </c>
      <c r="B42" s="12" t="s">
        <v>158</v>
      </c>
      <c r="C42" s="11">
        <v>315</v>
      </c>
      <c r="D42" s="12" t="s">
        <v>159</v>
      </c>
      <c r="E42" s="11">
        <v>120</v>
      </c>
      <c r="F42" s="328" t="s">
        <v>160</v>
      </c>
      <c r="G42" s="329"/>
      <c r="H42" s="11">
        <v>704</v>
      </c>
      <c r="I42" s="13" t="s">
        <v>96</v>
      </c>
      <c r="J42" s="65"/>
      <c r="L42" s="64" t="s">
        <v>161</v>
      </c>
    </row>
    <row r="43" spans="1:22" s="64" customFormat="1" ht="13.5" customHeight="1">
      <c r="A43" s="11" t="s">
        <v>116</v>
      </c>
      <c r="B43" s="12" t="s">
        <v>117</v>
      </c>
      <c r="C43" s="11">
        <v>321</v>
      </c>
      <c r="D43" s="12" t="s">
        <v>162</v>
      </c>
      <c r="E43" s="11">
        <v>121</v>
      </c>
      <c r="F43" s="328" t="s">
        <v>163</v>
      </c>
      <c r="G43" s="329"/>
      <c r="H43" s="11">
        <v>705</v>
      </c>
      <c r="I43" s="13" t="s">
        <v>164</v>
      </c>
      <c r="J43" s="65"/>
      <c r="L43" s="254" t="s">
        <v>165</v>
      </c>
      <c r="N43" s="254"/>
      <c r="O43" s="254"/>
      <c r="P43" s="254"/>
      <c r="Q43" s="254"/>
      <c r="R43" s="254"/>
      <c r="S43" s="254"/>
      <c r="T43" s="254"/>
      <c r="U43" s="254" t="s">
        <v>166</v>
      </c>
      <c r="V43" s="254"/>
    </row>
    <row r="44" spans="1:20" s="64" customFormat="1" ht="18" customHeight="1">
      <c r="A44" s="11" t="s">
        <v>119</v>
      </c>
      <c r="B44" s="12" t="s">
        <v>167</v>
      </c>
      <c r="C44" s="11">
        <v>327</v>
      </c>
      <c r="D44" s="12" t="s">
        <v>168</v>
      </c>
      <c r="E44" s="11">
        <v>122</v>
      </c>
      <c r="F44" s="328" t="s">
        <v>169</v>
      </c>
      <c r="G44" s="329"/>
      <c r="H44" s="255"/>
      <c r="I44" s="256"/>
      <c r="J44" s="65"/>
      <c r="L44" s="64" t="s">
        <v>170</v>
      </c>
      <c r="T44" s="64" t="s">
        <v>171</v>
      </c>
    </row>
    <row r="45" spans="12:21" s="64" customFormat="1" ht="18" customHeight="1">
      <c r="L45" s="254" t="s">
        <v>172</v>
      </c>
      <c r="M45" s="254"/>
      <c r="N45" s="254"/>
      <c r="O45" s="254"/>
      <c r="P45" s="254"/>
      <c r="Q45" s="254"/>
      <c r="R45" s="254"/>
      <c r="S45" s="254"/>
      <c r="T45" s="254"/>
      <c r="U45" s="254" t="s">
        <v>165</v>
      </c>
    </row>
    <row r="46" ht="18" customHeight="1"/>
    <row r="915" ht="11.25">
      <c r="X915" s="2">
        <v>0</v>
      </c>
    </row>
  </sheetData>
  <sheetProtection password="CCB7" sheet="1" objects="1" scenarios="1"/>
  <mergeCells count="105">
    <mergeCell ref="V7:X7"/>
    <mergeCell ref="V27:W27"/>
    <mergeCell ref="F44:G44"/>
    <mergeCell ref="L38:Y38"/>
    <mergeCell ref="F39:G39"/>
    <mergeCell ref="F40:G40"/>
    <mergeCell ref="F41:G41"/>
    <mergeCell ref="F37:G37"/>
    <mergeCell ref="F38:G38"/>
    <mergeCell ref="F42:G42"/>
    <mergeCell ref="F43:G43"/>
    <mergeCell ref="F33:G33"/>
    <mergeCell ref="F34:G34"/>
    <mergeCell ref="F35:G35"/>
    <mergeCell ref="F36:G36"/>
    <mergeCell ref="A21:J21"/>
    <mergeCell ref="A31:J31"/>
    <mergeCell ref="F32:G32"/>
    <mergeCell ref="I32:J32"/>
    <mergeCell ref="G25:K25"/>
    <mergeCell ref="H30:K30"/>
    <mergeCell ref="D26:G26"/>
    <mergeCell ref="D27:G27"/>
    <mergeCell ref="D28:G28"/>
    <mergeCell ref="D29:G29"/>
    <mergeCell ref="B9:J9"/>
    <mergeCell ref="A15:J15"/>
    <mergeCell ref="L15:Z15"/>
    <mergeCell ref="B10:C10"/>
    <mergeCell ref="L10:M10"/>
    <mergeCell ref="N10:X10"/>
    <mergeCell ref="H27:J27"/>
    <mergeCell ref="H28:J28"/>
    <mergeCell ref="L3:Z3"/>
    <mergeCell ref="B4:J4"/>
    <mergeCell ref="L4:Z4"/>
    <mergeCell ref="B5:J5"/>
    <mergeCell ref="L5:Z5"/>
    <mergeCell ref="B6:J6"/>
    <mergeCell ref="B7:J7"/>
    <mergeCell ref="B8:J8"/>
    <mergeCell ref="T22:U22"/>
    <mergeCell ref="Q22:R22"/>
    <mergeCell ref="M23:O23"/>
    <mergeCell ref="M17:O17"/>
    <mergeCell ref="M18:O18"/>
    <mergeCell ref="M20:O20"/>
    <mergeCell ref="M19:O19"/>
    <mergeCell ref="M21:O21"/>
    <mergeCell ref="M22:O22"/>
    <mergeCell ref="Q23:R23"/>
    <mergeCell ref="V35:W35"/>
    <mergeCell ref="L36:Y36"/>
    <mergeCell ref="V17:W17"/>
    <mergeCell ref="V18:W18"/>
    <mergeCell ref="V19:W19"/>
    <mergeCell ref="V20:W20"/>
    <mergeCell ref="V21:W21"/>
    <mergeCell ref="V22:W22"/>
    <mergeCell ref="V23:W23"/>
    <mergeCell ref="V24:W24"/>
    <mergeCell ref="V33:W33"/>
    <mergeCell ref="T33:U33"/>
    <mergeCell ref="T29:U29"/>
    <mergeCell ref="T30:U30"/>
    <mergeCell ref="T31:U31"/>
    <mergeCell ref="T32:U32"/>
    <mergeCell ref="V29:W29"/>
    <mergeCell ref="V30:W30"/>
    <mergeCell ref="V31:W31"/>
    <mergeCell ref="T35:U35"/>
    <mergeCell ref="T34:U34"/>
    <mergeCell ref="V34:W34"/>
    <mergeCell ref="G12:J12"/>
    <mergeCell ref="G13:J13"/>
    <mergeCell ref="Q17:R17"/>
    <mergeCell ref="Q18:R18"/>
    <mergeCell ref="Q19:R19"/>
    <mergeCell ref="Q20:R20"/>
    <mergeCell ref="Q21:R21"/>
    <mergeCell ref="Q25:R25"/>
    <mergeCell ref="Q26:R26"/>
    <mergeCell ref="Q35:R35"/>
    <mergeCell ref="Q34:R34"/>
    <mergeCell ref="Q28:R28"/>
    <mergeCell ref="Q29:R29"/>
    <mergeCell ref="Q30:R30"/>
    <mergeCell ref="Q31:R31"/>
    <mergeCell ref="Q33:R33"/>
    <mergeCell ref="Q32:R32"/>
    <mergeCell ref="Q27:R27"/>
    <mergeCell ref="M16:P16"/>
    <mergeCell ref="T16:W16"/>
    <mergeCell ref="V28:W28"/>
    <mergeCell ref="T20:U20"/>
    <mergeCell ref="T21:U21"/>
    <mergeCell ref="V25:W25"/>
    <mergeCell ref="V26:W26"/>
    <mergeCell ref="M24:O24"/>
    <mergeCell ref="Q24:R24"/>
    <mergeCell ref="O2:P2"/>
    <mergeCell ref="L2:N2"/>
    <mergeCell ref="T17:U17"/>
    <mergeCell ref="T19:U19"/>
    <mergeCell ref="T18:U18"/>
  </mergeCells>
  <printOptions horizontalCentered="1" verticalCentered="1"/>
  <pageMargins left="0.5" right="0.5" top="0.48" bottom="0.5" header="0.5" footer="0.5"/>
  <pageSetup horizontalDpi="180" verticalDpi="180" orientation="landscape" paperSize="8" r:id="rId1"/>
</worksheet>
</file>

<file path=xl/worksheets/sheet4.xml><?xml version="1.0" encoding="utf-8"?>
<worksheet xmlns="http://schemas.openxmlformats.org/spreadsheetml/2006/main" xmlns:r="http://schemas.openxmlformats.org/officeDocument/2006/relationships">
  <dimension ref="A1:J201"/>
  <sheetViews>
    <sheetView workbookViewId="0" topLeftCell="A1">
      <selection activeCell="C21" sqref="C21"/>
    </sheetView>
  </sheetViews>
  <sheetFormatPr defaultColWidth="9.140625" defaultRowHeight="12.75"/>
  <cols>
    <col min="1" max="1" width="7.140625" style="0" customWidth="1"/>
    <col min="2" max="2" width="26.7109375" style="0" customWidth="1"/>
    <col min="3" max="3" width="18.140625" style="0" customWidth="1"/>
    <col min="4" max="4" width="12.28125" style="35" customWidth="1"/>
    <col min="5" max="5" width="10.421875" style="0" customWidth="1"/>
    <col min="6" max="6" width="8.421875" style="0" customWidth="1"/>
  </cols>
  <sheetData>
    <row r="1" spans="1:7" ht="15">
      <c r="A1" s="334" t="s">
        <v>344</v>
      </c>
      <c r="B1" s="335"/>
      <c r="C1" s="335"/>
      <c r="D1" s="335"/>
      <c r="E1" s="335"/>
      <c r="F1" s="335"/>
      <c r="G1" s="336"/>
    </row>
    <row r="2" spans="1:7" ht="15">
      <c r="A2" s="339" t="str">
        <f>'Basic Data'!C34</f>
        <v>GHSS UPPALA</v>
      </c>
      <c r="B2" s="340"/>
      <c r="C2" s="340"/>
      <c r="D2" s="340"/>
      <c r="E2" s="340"/>
      <c r="F2" s="340"/>
      <c r="G2" s="341"/>
    </row>
    <row r="3" spans="1:7" ht="12.75" customHeight="1">
      <c r="A3" s="337" t="s">
        <v>340</v>
      </c>
      <c r="B3" s="338"/>
      <c r="C3" s="338"/>
      <c r="D3" s="342" t="str">
        <f>'Basic Data'!C1</f>
        <v>May 2010</v>
      </c>
      <c r="E3" s="342"/>
      <c r="F3" s="342"/>
      <c r="G3" s="343"/>
    </row>
    <row r="4" spans="1:8" s="41" customFormat="1" ht="16.5" customHeight="1">
      <c r="A4" s="62" t="s">
        <v>220</v>
      </c>
      <c r="B4" s="62" t="s">
        <v>221</v>
      </c>
      <c r="C4" s="62" t="s">
        <v>71</v>
      </c>
      <c r="D4" s="62" t="s">
        <v>120</v>
      </c>
      <c r="E4" s="62" t="s">
        <v>222</v>
      </c>
      <c r="F4" s="62" t="s">
        <v>213</v>
      </c>
      <c r="G4" s="62" t="s">
        <v>223</v>
      </c>
      <c r="H4" s="77"/>
    </row>
    <row r="5" spans="1:7" s="41" customFormat="1" ht="16.5" customHeight="1">
      <c r="A5" s="62">
        <v>1</v>
      </c>
      <c r="B5" s="63" t="str">
        <f>'Basic Data'!B29</f>
        <v>K.Padmini</v>
      </c>
      <c r="C5" s="62" t="str">
        <f>'Basic Data'!C29</f>
        <v>Headmistress </v>
      </c>
      <c r="D5" s="62">
        <f>'Basic Data'!D29</f>
        <v>14370</v>
      </c>
      <c r="E5" s="71">
        <v>0.15</v>
      </c>
      <c r="F5" s="72">
        <f>ROUND(0.15*D5,0)</f>
        <v>2156</v>
      </c>
      <c r="G5" s="62"/>
    </row>
    <row r="6" spans="1:7" s="41" customFormat="1" ht="16.5" customHeight="1">
      <c r="A6" s="62">
        <v>2</v>
      </c>
      <c r="B6" s="63" t="str">
        <f>'Basic Data'!B4</f>
        <v>Name</v>
      </c>
      <c r="C6" s="62" t="str">
        <f>'Basic Data'!C4</f>
        <v>H.S.A</v>
      </c>
      <c r="D6" s="62">
        <f>'Basic Data'!D4</f>
        <v>11070</v>
      </c>
      <c r="E6" s="71">
        <v>0.15</v>
      </c>
      <c r="F6" s="72">
        <f>ROUND(0.15*D6,0)</f>
        <v>1661</v>
      </c>
      <c r="G6" s="62"/>
    </row>
    <row r="7" spans="1:7" s="41" customFormat="1" ht="16.5" customHeight="1">
      <c r="A7" s="62">
        <v>3</v>
      </c>
      <c r="B7" s="63" t="str">
        <f>'Basic Data'!B5</f>
        <v>Name</v>
      </c>
      <c r="C7" s="62" t="str">
        <f>'Basic Data'!C5</f>
        <v>H.S.A</v>
      </c>
      <c r="D7" s="62">
        <f>'Basic Data'!D5</f>
        <v>11910</v>
      </c>
      <c r="E7" s="71">
        <v>0.15</v>
      </c>
      <c r="F7" s="72">
        <f aca="true" t="shared" si="0" ref="F7:F24">ROUND(0.15*D7,0)</f>
        <v>1787</v>
      </c>
      <c r="G7" s="62"/>
    </row>
    <row r="8" spans="1:7" s="41" customFormat="1" ht="16.5" customHeight="1">
      <c r="A8" s="62">
        <v>4</v>
      </c>
      <c r="B8" s="63" t="str">
        <f>'Basic Data'!B6</f>
        <v>Name</v>
      </c>
      <c r="C8" s="62" t="str">
        <f>'Basic Data'!C6</f>
        <v>H.S.A</v>
      </c>
      <c r="D8" s="62">
        <f>'Basic Data'!D6</f>
        <v>8590</v>
      </c>
      <c r="E8" s="71">
        <v>0.15</v>
      </c>
      <c r="F8" s="72">
        <f t="shared" si="0"/>
        <v>1289</v>
      </c>
      <c r="G8" s="62"/>
    </row>
    <row r="9" spans="1:7" s="41" customFormat="1" ht="16.5" customHeight="1">
      <c r="A9" s="62">
        <v>5</v>
      </c>
      <c r="B9" s="63" t="str">
        <f>'Basic Data'!B7</f>
        <v>Name</v>
      </c>
      <c r="C9" s="62" t="str">
        <f>'Basic Data'!C7</f>
        <v>H.S.A</v>
      </c>
      <c r="D9" s="62">
        <f>'Basic Data'!D7</f>
        <v>8790</v>
      </c>
      <c r="E9" s="71">
        <v>0.15</v>
      </c>
      <c r="F9" s="72">
        <f t="shared" si="0"/>
        <v>1319</v>
      </c>
      <c r="G9" s="62"/>
    </row>
    <row r="10" spans="1:7" s="41" customFormat="1" ht="16.5" customHeight="1">
      <c r="A10" s="62">
        <v>6</v>
      </c>
      <c r="B10" s="63" t="str">
        <f>'Basic Data'!B8</f>
        <v>Name</v>
      </c>
      <c r="C10" s="62" t="str">
        <f>'Basic Data'!C8</f>
        <v>H.S.A</v>
      </c>
      <c r="D10" s="62">
        <f>'Basic Data'!D8</f>
        <v>8590</v>
      </c>
      <c r="E10" s="71">
        <v>0.15</v>
      </c>
      <c r="F10" s="72">
        <f t="shared" si="0"/>
        <v>1289</v>
      </c>
      <c r="G10" s="62"/>
    </row>
    <row r="11" spans="1:7" s="41" customFormat="1" ht="16.5" customHeight="1">
      <c r="A11" s="62">
        <v>7</v>
      </c>
      <c r="B11" s="63" t="str">
        <f>'Basic Data'!B9</f>
        <v>Name</v>
      </c>
      <c r="C11" s="62" t="str">
        <f>'Basic Data'!C9</f>
        <v>H.S.A</v>
      </c>
      <c r="D11" s="62">
        <f>'Basic Data'!D9</f>
        <v>8190</v>
      </c>
      <c r="E11" s="71">
        <v>0.15</v>
      </c>
      <c r="F11" s="72">
        <f t="shared" si="0"/>
        <v>1229</v>
      </c>
      <c r="G11" s="62"/>
    </row>
    <row r="12" spans="1:7" s="41" customFormat="1" ht="16.5" customHeight="1">
      <c r="A12" s="62">
        <v>8</v>
      </c>
      <c r="B12" s="63" t="str">
        <f>'Basic Data'!B10</f>
        <v>Name</v>
      </c>
      <c r="C12" s="62" t="str">
        <f>'Basic Data'!C10</f>
        <v>H.S.A</v>
      </c>
      <c r="D12" s="62">
        <f>'Basic Data'!D10</f>
        <v>5380</v>
      </c>
      <c r="E12" s="71">
        <v>0.15</v>
      </c>
      <c r="F12" s="72">
        <f t="shared" si="0"/>
        <v>807</v>
      </c>
      <c r="G12" s="62"/>
    </row>
    <row r="13" spans="1:7" s="41" customFormat="1" ht="16.5" customHeight="1">
      <c r="A13" s="62">
        <v>9</v>
      </c>
      <c r="B13" s="63" t="str">
        <f>'Basic Data'!B11</f>
        <v>Name</v>
      </c>
      <c r="C13" s="62" t="str">
        <f>'Basic Data'!C11</f>
        <v>H.S.A</v>
      </c>
      <c r="D13" s="62">
        <f>'Basic Data'!D11</f>
        <v>5380</v>
      </c>
      <c r="E13" s="71">
        <v>0.15</v>
      </c>
      <c r="F13" s="72">
        <f t="shared" si="0"/>
        <v>807</v>
      </c>
      <c r="G13" s="62"/>
    </row>
    <row r="14" spans="1:7" s="41" customFormat="1" ht="16.5" customHeight="1">
      <c r="A14" s="62">
        <v>10</v>
      </c>
      <c r="B14" s="63" t="str">
        <f>'Basic Data'!B12</f>
        <v>Name</v>
      </c>
      <c r="C14" s="62" t="str">
        <f>'Basic Data'!C12</f>
        <v>H.S.A</v>
      </c>
      <c r="D14" s="62">
        <f>'Basic Data'!D12</f>
        <v>3555</v>
      </c>
      <c r="E14" s="71">
        <v>0.15</v>
      </c>
      <c r="F14" s="72">
        <f t="shared" si="0"/>
        <v>533</v>
      </c>
      <c r="G14" s="62"/>
    </row>
    <row r="15" spans="1:7" s="41" customFormat="1" ht="16.5" customHeight="1">
      <c r="A15" s="62">
        <v>11</v>
      </c>
      <c r="B15" s="63" t="str">
        <f>'Basic Data'!B13</f>
        <v>Name</v>
      </c>
      <c r="C15" s="62" t="str">
        <f>'Basic Data'!C13</f>
        <v>H.S.A</v>
      </c>
      <c r="D15" s="62">
        <f>'Basic Data'!D13</f>
        <v>7480</v>
      </c>
      <c r="E15" s="71">
        <v>0.15</v>
      </c>
      <c r="F15" s="72">
        <f t="shared" si="0"/>
        <v>1122</v>
      </c>
      <c r="G15" s="62"/>
    </row>
    <row r="16" spans="1:7" s="41" customFormat="1" ht="16.5" customHeight="1">
      <c r="A16" s="62">
        <v>12</v>
      </c>
      <c r="B16" s="63" t="str">
        <f>'Basic Data'!B14</f>
        <v>Name</v>
      </c>
      <c r="C16" s="62" t="str">
        <f>'Basic Data'!C14</f>
        <v>PD Teacher</v>
      </c>
      <c r="D16" s="62">
        <f>'Basic Data'!D14</f>
        <v>4990</v>
      </c>
      <c r="E16" s="71">
        <v>0.15</v>
      </c>
      <c r="F16" s="72">
        <f t="shared" si="0"/>
        <v>749</v>
      </c>
      <c r="G16" s="62"/>
    </row>
    <row r="17" spans="1:7" s="41" customFormat="1" ht="16.5" customHeight="1">
      <c r="A17" s="62">
        <v>13</v>
      </c>
      <c r="B17" s="63" t="str">
        <f>'Basic Data'!B15</f>
        <v>Name</v>
      </c>
      <c r="C17" s="62" t="str">
        <f>'Basic Data'!C15</f>
        <v>PD Teacher</v>
      </c>
      <c r="D17" s="62">
        <f>'Basic Data'!D15</f>
        <v>6680</v>
      </c>
      <c r="E17" s="71">
        <v>0.15</v>
      </c>
      <c r="F17" s="72">
        <f t="shared" si="0"/>
        <v>1002</v>
      </c>
      <c r="G17" s="62"/>
    </row>
    <row r="18" spans="1:7" s="41" customFormat="1" ht="16.5" customHeight="1">
      <c r="A18" s="62">
        <v>14</v>
      </c>
      <c r="B18" s="63" t="str">
        <f>'Basic Data'!B16</f>
        <v>Name</v>
      </c>
      <c r="C18" s="62" t="str">
        <f>'Basic Data'!C16</f>
        <v>PD Teacher</v>
      </c>
      <c r="D18" s="62">
        <f>'Basic Data'!D16</f>
        <v>7000</v>
      </c>
      <c r="E18" s="71">
        <v>0.15</v>
      </c>
      <c r="F18" s="72">
        <f t="shared" si="0"/>
        <v>1050</v>
      </c>
      <c r="G18" s="62"/>
    </row>
    <row r="19" spans="1:7" s="41" customFormat="1" ht="16.5" customHeight="1">
      <c r="A19" s="62">
        <v>15</v>
      </c>
      <c r="B19" s="63" t="str">
        <f>'Basic Data'!B17</f>
        <v>Name</v>
      </c>
      <c r="C19" s="62" t="str">
        <f>'Basic Data'!C17</f>
        <v>PD Teacher</v>
      </c>
      <c r="D19" s="62">
        <f>'Basic Data'!D17</f>
        <v>7000</v>
      </c>
      <c r="E19" s="71">
        <v>0.15</v>
      </c>
      <c r="F19" s="72">
        <f t="shared" si="0"/>
        <v>1050</v>
      </c>
      <c r="G19" s="62"/>
    </row>
    <row r="20" spans="1:7" s="41" customFormat="1" ht="16.5" customHeight="1">
      <c r="A20" s="62">
        <v>16</v>
      </c>
      <c r="B20" s="63" t="str">
        <f>'Basic Data'!B18</f>
        <v>Name</v>
      </c>
      <c r="C20" s="62" t="str">
        <f>'Basic Data'!C18</f>
        <v>PD Teacher</v>
      </c>
      <c r="D20" s="62">
        <f>'Basic Data'!D18</f>
        <v>6530</v>
      </c>
      <c r="E20" s="71">
        <v>0.15</v>
      </c>
      <c r="F20" s="72">
        <f t="shared" si="0"/>
        <v>980</v>
      </c>
      <c r="G20" s="62"/>
    </row>
    <row r="21" spans="1:7" s="41" customFormat="1" ht="16.5" customHeight="1">
      <c r="A21" s="62">
        <v>17</v>
      </c>
      <c r="B21" s="63" t="str">
        <f>'Basic Data'!B19</f>
        <v>Name</v>
      </c>
      <c r="C21" s="62" t="str">
        <f>'Basic Data'!C19</f>
        <v>L D Clerk</v>
      </c>
      <c r="D21" s="62">
        <f>'Basic Data'!D19</f>
        <v>4870</v>
      </c>
      <c r="E21" s="71">
        <v>0.15</v>
      </c>
      <c r="F21" s="72">
        <f t="shared" si="0"/>
        <v>731</v>
      </c>
      <c r="G21" s="62"/>
    </row>
    <row r="22" spans="1:10" s="41" customFormat="1" ht="16.5" customHeight="1">
      <c r="A22" s="62">
        <v>18</v>
      </c>
      <c r="B22" s="63" t="str">
        <f>'Basic Data'!B20</f>
        <v>Name</v>
      </c>
      <c r="C22" s="62" t="str">
        <f>'Basic Data'!C20</f>
        <v>L D Clerk</v>
      </c>
      <c r="D22" s="62">
        <f>'Basic Data'!D20</f>
        <v>5700</v>
      </c>
      <c r="E22" s="71">
        <v>0.15</v>
      </c>
      <c r="F22" s="72">
        <f t="shared" si="0"/>
        <v>855</v>
      </c>
      <c r="G22" s="62"/>
      <c r="J22" s="41" t="s">
        <v>226</v>
      </c>
    </row>
    <row r="23" spans="1:7" s="42" customFormat="1" ht="16.5" customHeight="1">
      <c r="A23" s="62">
        <v>19</v>
      </c>
      <c r="B23" s="63" t="str">
        <f>'Basic Data'!B21</f>
        <v>Name</v>
      </c>
      <c r="C23" s="62" t="str">
        <f>'Basic Data'!C21</f>
        <v>L D Clerk</v>
      </c>
      <c r="D23" s="62">
        <f>'Basic Data'!D21</f>
        <v>0</v>
      </c>
      <c r="E23" s="71">
        <v>0.15</v>
      </c>
      <c r="F23" s="72">
        <f t="shared" si="0"/>
        <v>0</v>
      </c>
      <c r="G23" s="62"/>
    </row>
    <row r="24" spans="1:7" ht="16.5" customHeight="1">
      <c r="A24" s="62">
        <v>20</v>
      </c>
      <c r="B24" s="63" t="str">
        <f>'Basic Data'!B22</f>
        <v>Name</v>
      </c>
      <c r="C24" s="62" t="str">
        <f>'Basic Data'!C22</f>
        <v>L D Clerk</v>
      </c>
      <c r="D24" s="62">
        <f>'Basic Data'!D22</f>
        <v>0</v>
      </c>
      <c r="E24" s="71">
        <v>0.15</v>
      </c>
      <c r="F24" s="72">
        <f t="shared" si="0"/>
        <v>0</v>
      </c>
      <c r="G24" s="62"/>
    </row>
    <row r="25" spans="1:7" ht="16.5" customHeight="1">
      <c r="A25" s="62">
        <v>21</v>
      </c>
      <c r="B25" s="63" t="str">
        <f>'Basic Data'!B23</f>
        <v>Name</v>
      </c>
      <c r="C25" s="62" t="str">
        <f>'Basic Data'!C23</f>
        <v>L D Clerk</v>
      </c>
      <c r="D25" s="62">
        <f>'Basic Data'!D23</f>
        <v>0</v>
      </c>
      <c r="E25" s="71">
        <v>0.15</v>
      </c>
      <c r="F25" s="72">
        <f>ROUND(0.15*D25,0)</f>
        <v>0</v>
      </c>
      <c r="G25" s="62"/>
    </row>
    <row r="26" spans="1:10" s="41" customFormat="1" ht="16.5" customHeight="1">
      <c r="A26" s="62">
        <v>22</v>
      </c>
      <c r="B26" s="63" t="str">
        <f>'Basic Data'!B24</f>
        <v>Name</v>
      </c>
      <c r="C26" s="62" t="str">
        <f>'Basic Data'!C24</f>
        <v>L D Clerk</v>
      </c>
      <c r="D26" s="62">
        <f>'Basic Data'!D24</f>
        <v>0</v>
      </c>
      <c r="E26" s="71">
        <v>0.15</v>
      </c>
      <c r="F26" s="72">
        <f>ROUND(0.15*D26,0)</f>
        <v>0</v>
      </c>
      <c r="G26" s="62"/>
      <c r="J26" s="41" t="s">
        <v>226</v>
      </c>
    </row>
    <row r="27" spans="1:7" s="42" customFormat="1" ht="16.5" customHeight="1">
      <c r="A27" s="62">
        <v>23</v>
      </c>
      <c r="B27" s="63" t="str">
        <f>'Basic Data'!B25</f>
        <v>Name</v>
      </c>
      <c r="C27" s="62" t="str">
        <f>'Basic Data'!C25</f>
        <v>L D Clerk</v>
      </c>
      <c r="D27" s="62">
        <f>'Basic Data'!D25</f>
        <v>0</v>
      </c>
      <c r="E27" s="71">
        <v>0.15</v>
      </c>
      <c r="F27" s="72">
        <f>ROUND(0.15*D27,0)</f>
        <v>0</v>
      </c>
      <c r="G27" s="62"/>
    </row>
    <row r="28" spans="1:7" ht="16.5" customHeight="1">
      <c r="A28" s="62">
        <v>24</v>
      </c>
      <c r="B28" s="63" t="str">
        <f>'Basic Data'!B26</f>
        <v>Name</v>
      </c>
      <c r="C28" s="62" t="str">
        <f>'Basic Data'!C26</f>
        <v>L D Clerk</v>
      </c>
      <c r="D28" s="62">
        <f>'Basic Data'!D26</f>
        <v>0</v>
      </c>
      <c r="E28" s="71">
        <v>0.15</v>
      </c>
      <c r="F28" s="72">
        <f>ROUND(0.15*D28,0)</f>
        <v>0</v>
      </c>
      <c r="G28" s="62"/>
    </row>
    <row r="29" spans="1:7" ht="16.5" customHeight="1">
      <c r="A29" s="62">
        <v>25</v>
      </c>
      <c r="B29" s="63" t="str">
        <f>'Basic Data'!B27</f>
        <v>Name</v>
      </c>
      <c r="C29" s="62" t="str">
        <f>'Basic Data'!C27</f>
        <v>Full Time Sweeper</v>
      </c>
      <c r="D29" s="62">
        <f>'Basic Data'!D27</f>
        <v>0</v>
      </c>
      <c r="E29" s="71">
        <v>0.15</v>
      </c>
      <c r="F29" s="72">
        <f>ROUND(0.15*D29,0)</f>
        <v>0</v>
      </c>
      <c r="G29" s="62"/>
    </row>
    <row r="30" spans="1:7" s="1" customFormat="1" ht="16.5" customHeight="1">
      <c r="A30" s="73"/>
      <c r="B30" s="73" t="s">
        <v>200</v>
      </c>
      <c r="C30" s="73"/>
      <c r="D30" s="74"/>
      <c r="E30" s="71"/>
      <c r="F30" s="73">
        <f>SUM(F5:F29)</f>
        <v>20416</v>
      </c>
      <c r="G30" s="73"/>
    </row>
    <row r="31" spans="2:4" ht="12.75">
      <c r="B31" s="44"/>
      <c r="D31" s="43"/>
    </row>
    <row r="32" ht="12.75">
      <c r="D32" s="43"/>
    </row>
    <row r="33" spans="1:4" s="44" customFormat="1" ht="12.75">
      <c r="A33" s="120" t="s">
        <v>284</v>
      </c>
      <c r="B33" s="125" t="str">
        <f>'Basic Data'!C30</f>
        <v>Uppala</v>
      </c>
      <c r="C33" s="126"/>
      <c r="D33" s="127"/>
    </row>
    <row r="34" spans="1:4" s="44" customFormat="1" ht="12.75">
      <c r="A34" s="120" t="s">
        <v>236</v>
      </c>
      <c r="B34" s="128">
        <f>'Basic Data'!C31</f>
        <v>40330</v>
      </c>
      <c r="C34" s="126"/>
      <c r="D34" s="127"/>
    </row>
    <row r="35" spans="4:6" s="44" customFormat="1" ht="28.5" customHeight="1">
      <c r="D35" s="333" t="str">
        <f>'Basic Data'!C32</f>
        <v>Headmistress GHSS UPPALA</v>
      </c>
      <c r="E35" s="333"/>
      <c r="F35" s="333"/>
    </row>
    <row r="36" ht="12.75">
      <c r="D36" s="43"/>
    </row>
    <row r="37" ht="12.75">
      <c r="D37" s="43"/>
    </row>
    <row r="38" ht="12.75">
      <c r="D38" s="43"/>
    </row>
    <row r="39" ht="12.75">
      <c r="D39" s="43"/>
    </row>
    <row r="40" ht="12.75">
      <c r="D40" s="43"/>
    </row>
    <row r="41" ht="12.75">
      <c r="D41" s="43"/>
    </row>
    <row r="42" ht="12.75">
      <c r="D42" s="43"/>
    </row>
    <row r="43" ht="12.75">
      <c r="D43" s="43"/>
    </row>
    <row r="44" ht="12.75">
      <c r="D44" s="43"/>
    </row>
    <row r="45" ht="12.75">
      <c r="D45" s="43"/>
    </row>
    <row r="46" ht="12.75">
      <c r="D46" s="43"/>
    </row>
    <row r="47" ht="12.75">
      <c r="D47" s="43"/>
    </row>
    <row r="48" ht="12.75">
      <c r="D48" s="43"/>
    </row>
    <row r="49" ht="12.75">
      <c r="D49" s="43"/>
    </row>
    <row r="50" ht="12.75">
      <c r="D50" s="43"/>
    </row>
    <row r="51" ht="12.75">
      <c r="D51" s="43"/>
    </row>
    <row r="52" ht="12.75">
      <c r="D52" s="43"/>
    </row>
    <row r="53" ht="12.75">
      <c r="D53" s="43"/>
    </row>
    <row r="54" ht="12.75">
      <c r="D54" s="43"/>
    </row>
    <row r="55" ht="12.75">
      <c r="D55" s="43"/>
    </row>
    <row r="56" ht="12.75">
      <c r="D56" s="43"/>
    </row>
    <row r="57" ht="12.75">
      <c r="D57" s="43"/>
    </row>
    <row r="58" ht="12.75">
      <c r="D58" s="43"/>
    </row>
    <row r="59" ht="12.75">
      <c r="D59" s="43"/>
    </row>
    <row r="60" ht="12.75">
      <c r="D60" s="43"/>
    </row>
    <row r="61" ht="12.75">
      <c r="D61" s="43"/>
    </row>
    <row r="62" ht="12.75">
      <c r="D62" s="43"/>
    </row>
    <row r="63" ht="12.75">
      <c r="D63" s="43"/>
    </row>
    <row r="64" ht="12.75">
      <c r="D64" s="43"/>
    </row>
    <row r="65" ht="12.75">
      <c r="D65" s="43"/>
    </row>
    <row r="66" ht="12.75">
      <c r="D66" s="43"/>
    </row>
    <row r="67" ht="12.75">
      <c r="D67" s="43"/>
    </row>
    <row r="68" ht="12.75">
      <c r="D68" s="43"/>
    </row>
    <row r="69" ht="12.75">
      <c r="D69" s="43"/>
    </row>
    <row r="70" ht="12.75">
      <c r="D70" s="43"/>
    </row>
    <row r="71" ht="12.75">
      <c r="D71" s="43"/>
    </row>
    <row r="72" ht="12.75">
      <c r="D72" s="43"/>
    </row>
    <row r="73" ht="12.75">
      <c r="D73" s="43"/>
    </row>
    <row r="74" ht="12.75">
      <c r="D74" s="43"/>
    </row>
    <row r="75" ht="12.75">
      <c r="D75" s="43"/>
    </row>
    <row r="76" ht="12.75">
      <c r="D76" s="43"/>
    </row>
    <row r="77" ht="12.75">
      <c r="D77" s="43"/>
    </row>
    <row r="78" ht="12.75">
      <c r="D78" s="43"/>
    </row>
    <row r="79" ht="12.75">
      <c r="D79" s="43"/>
    </row>
    <row r="80" ht="12.75">
      <c r="D80" s="43"/>
    </row>
    <row r="81" ht="12.75">
      <c r="D81" s="43"/>
    </row>
    <row r="82" ht="12.75">
      <c r="D82" s="43"/>
    </row>
    <row r="83" ht="12.75">
      <c r="D83" s="43"/>
    </row>
    <row r="84" ht="12.75">
      <c r="D84" s="43"/>
    </row>
    <row r="85" ht="12.75">
      <c r="D85" s="43"/>
    </row>
    <row r="86" ht="12.75">
      <c r="D86" s="43"/>
    </row>
    <row r="87" ht="12.75">
      <c r="D87" s="43"/>
    </row>
    <row r="88" ht="12.75">
      <c r="D88" s="43"/>
    </row>
    <row r="89" ht="12.75">
      <c r="D89" s="43"/>
    </row>
    <row r="90" ht="12.75">
      <c r="D90" s="43"/>
    </row>
    <row r="91" ht="12.75">
      <c r="D91" s="43"/>
    </row>
    <row r="92" ht="12.75">
      <c r="D92" s="43"/>
    </row>
    <row r="93" ht="12.75">
      <c r="D93" s="43"/>
    </row>
    <row r="94" ht="12.75">
      <c r="D94" s="43"/>
    </row>
    <row r="95" ht="12.75">
      <c r="D95" s="43"/>
    </row>
    <row r="96" ht="12.75">
      <c r="D96" s="43"/>
    </row>
    <row r="97" ht="12.75">
      <c r="D97" s="43"/>
    </row>
    <row r="98" ht="12.75">
      <c r="D98" s="43"/>
    </row>
    <row r="99" ht="12.75">
      <c r="D99" s="43"/>
    </row>
    <row r="100" ht="12.75">
      <c r="D100" s="43"/>
    </row>
    <row r="101" ht="12.75">
      <c r="D101" s="43"/>
    </row>
    <row r="102" ht="12.75">
      <c r="D102" s="43"/>
    </row>
    <row r="103" ht="12.75">
      <c r="D103" s="43"/>
    </row>
    <row r="104" ht="12.75">
      <c r="D104" s="43"/>
    </row>
    <row r="105" ht="12.75">
      <c r="D105" s="43"/>
    </row>
    <row r="106" ht="12.75">
      <c r="D106" s="43"/>
    </row>
    <row r="107" ht="12.75">
      <c r="D107" s="43"/>
    </row>
    <row r="108" ht="12.75">
      <c r="D108" s="43"/>
    </row>
    <row r="109" ht="12.75">
      <c r="D109" s="43"/>
    </row>
    <row r="110" ht="12.75">
      <c r="D110" s="43"/>
    </row>
    <row r="111" ht="12.75">
      <c r="D111" s="43"/>
    </row>
    <row r="112" ht="12.75">
      <c r="D112" s="43"/>
    </row>
    <row r="113" ht="12.75">
      <c r="D113" s="43"/>
    </row>
    <row r="114" ht="12.75">
      <c r="D114" s="43"/>
    </row>
    <row r="115" ht="12.75">
      <c r="D115" s="43"/>
    </row>
    <row r="116" ht="12.75">
      <c r="D116" s="43"/>
    </row>
    <row r="117" ht="12.75">
      <c r="D117" s="43"/>
    </row>
    <row r="118" ht="12.75">
      <c r="D118" s="43"/>
    </row>
    <row r="119" ht="12.75">
      <c r="D119" s="43"/>
    </row>
    <row r="120" ht="12.75">
      <c r="D120" s="43"/>
    </row>
    <row r="121" ht="12.75">
      <c r="D121" s="43"/>
    </row>
    <row r="122" ht="12.75">
      <c r="D122" s="43"/>
    </row>
    <row r="123" ht="12.75">
      <c r="D123" s="43"/>
    </row>
    <row r="124" ht="12.75">
      <c r="D124" s="43"/>
    </row>
    <row r="125" ht="12.75">
      <c r="D125" s="43"/>
    </row>
    <row r="126" ht="12.75">
      <c r="D126" s="43"/>
    </row>
    <row r="127" ht="12.75">
      <c r="D127" s="43"/>
    </row>
    <row r="128" ht="12.75">
      <c r="D128" s="43"/>
    </row>
    <row r="129" ht="12.75">
      <c r="D129" s="43"/>
    </row>
    <row r="130" ht="12.75">
      <c r="D130" s="43"/>
    </row>
    <row r="131" ht="12.75">
      <c r="D131" s="43"/>
    </row>
    <row r="132" ht="12.75">
      <c r="D132" s="43"/>
    </row>
    <row r="133" ht="12.75">
      <c r="D133" s="43"/>
    </row>
    <row r="134" ht="12.75">
      <c r="D134" s="43"/>
    </row>
    <row r="135" ht="12.75">
      <c r="D135" s="43"/>
    </row>
    <row r="136" ht="12.75">
      <c r="D136" s="43"/>
    </row>
    <row r="137" ht="12.75">
      <c r="D137" s="43"/>
    </row>
    <row r="138" ht="12.75">
      <c r="D138" s="43"/>
    </row>
    <row r="139" ht="12.75">
      <c r="D139" s="43"/>
    </row>
    <row r="140" ht="12.75">
      <c r="D140" s="43"/>
    </row>
    <row r="141" ht="12.75">
      <c r="D141" s="43"/>
    </row>
    <row r="142" ht="12.75">
      <c r="D142" s="43"/>
    </row>
    <row r="143" ht="12.75">
      <c r="D143" s="43"/>
    </row>
    <row r="144" ht="12.75">
      <c r="D144" s="43"/>
    </row>
    <row r="145" ht="12.75">
      <c r="D145" s="43"/>
    </row>
    <row r="146" ht="12.75">
      <c r="D146" s="43"/>
    </row>
    <row r="147" ht="12.75">
      <c r="D147" s="43"/>
    </row>
    <row r="148" ht="12.75">
      <c r="D148" s="43"/>
    </row>
    <row r="149" ht="12.75">
      <c r="D149" s="43"/>
    </row>
    <row r="150" ht="12.75">
      <c r="D150" s="43"/>
    </row>
    <row r="151" ht="12.75">
      <c r="D151" s="43"/>
    </row>
    <row r="152" ht="12.75">
      <c r="D152" s="43"/>
    </row>
    <row r="153" ht="12.75">
      <c r="D153" s="43"/>
    </row>
    <row r="154" ht="12.75">
      <c r="D154" s="43"/>
    </row>
    <row r="155" ht="12.75">
      <c r="D155" s="43"/>
    </row>
    <row r="156" ht="12.75">
      <c r="D156" s="43"/>
    </row>
    <row r="157" ht="12.75">
      <c r="D157" s="43"/>
    </row>
    <row r="158" ht="12.75">
      <c r="D158" s="43"/>
    </row>
    <row r="159" ht="12.75">
      <c r="D159" s="43"/>
    </row>
    <row r="160" ht="12.75">
      <c r="D160" s="43"/>
    </row>
    <row r="161" ht="12.75">
      <c r="D161" s="43"/>
    </row>
    <row r="162" ht="12.75">
      <c r="D162" s="43"/>
    </row>
    <row r="163" ht="12.75">
      <c r="D163" s="43"/>
    </row>
    <row r="164" ht="12.75">
      <c r="D164" s="43"/>
    </row>
    <row r="165" ht="12.75">
      <c r="D165" s="43"/>
    </row>
    <row r="166" ht="12.75">
      <c r="D166" s="43"/>
    </row>
    <row r="167" ht="12.75">
      <c r="D167" s="43"/>
    </row>
    <row r="168" ht="12.75">
      <c r="D168" s="43"/>
    </row>
    <row r="169" ht="12.75">
      <c r="D169" s="43"/>
    </row>
    <row r="170" ht="12.75">
      <c r="D170" s="43"/>
    </row>
    <row r="171" ht="12.75">
      <c r="D171" s="43"/>
    </row>
    <row r="172" ht="12.75">
      <c r="D172" s="43"/>
    </row>
    <row r="173" ht="12.75">
      <c r="D173" s="43"/>
    </row>
    <row r="174" ht="12.75">
      <c r="D174" s="43"/>
    </row>
    <row r="175" ht="12.75">
      <c r="D175" s="43"/>
    </row>
    <row r="176" ht="12.75">
      <c r="D176" s="43"/>
    </row>
    <row r="177" ht="12.75">
      <c r="D177" s="43"/>
    </row>
    <row r="178" ht="12.75">
      <c r="D178" s="43"/>
    </row>
    <row r="179" ht="12.75">
      <c r="D179" s="43"/>
    </row>
    <row r="180" ht="12.75">
      <c r="D180" s="43"/>
    </row>
    <row r="181" ht="12.75">
      <c r="D181" s="43"/>
    </row>
    <row r="182" ht="12.75">
      <c r="D182" s="43"/>
    </row>
    <row r="183" ht="12.75">
      <c r="D183" s="43"/>
    </row>
    <row r="184" ht="12.75">
      <c r="D184" s="43"/>
    </row>
    <row r="185" ht="12.75">
      <c r="D185" s="43"/>
    </row>
    <row r="186" ht="12.75">
      <c r="D186" s="43"/>
    </row>
    <row r="187" ht="12.75">
      <c r="D187" s="43"/>
    </row>
    <row r="188" ht="12.75">
      <c r="D188" s="43"/>
    </row>
    <row r="189" ht="12.75">
      <c r="D189" s="43"/>
    </row>
    <row r="190" ht="12.75">
      <c r="D190" s="43"/>
    </row>
    <row r="191" ht="12.75">
      <c r="D191" s="43"/>
    </row>
    <row r="192" ht="12.75">
      <c r="D192" s="43"/>
    </row>
    <row r="193" ht="12.75">
      <c r="D193" s="43"/>
    </row>
    <row r="194" ht="12.75">
      <c r="D194" s="43"/>
    </row>
    <row r="195" ht="12.75">
      <c r="D195" s="43"/>
    </row>
    <row r="196" ht="12.75">
      <c r="D196" s="43"/>
    </row>
    <row r="197" ht="12.75">
      <c r="D197" s="43"/>
    </row>
    <row r="198" ht="12.75">
      <c r="D198" s="43"/>
    </row>
    <row r="199" ht="12.75">
      <c r="D199" s="43"/>
    </row>
    <row r="200" ht="12.75">
      <c r="D200" s="43"/>
    </row>
    <row r="201" ht="12.75">
      <c r="D201" s="43"/>
    </row>
  </sheetData>
  <sheetProtection password="CCB7" sheet="1" objects="1" scenarios="1"/>
  <mergeCells count="5">
    <mergeCell ref="D35:F35"/>
    <mergeCell ref="A1:G1"/>
    <mergeCell ref="A3:C3"/>
    <mergeCell ref="A2:G2"/>
    <mergeCell ref="D3:G3"/>
  </mergeCells>
  <printOptions/>
  <pageMargins left="0.51" right="0.49" top="1.53" bottom="1" header="0.75" footer="0.5"/>
  <pageSetup horizontalDpi="180" verticalDpi="18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N66"/>
  <sheetViews>
    <sheetView workbookViewId="0" topLeftCell="C8">
      <selection activeCell="I3" sqref="I3:N3"/>
    </sheetView>
  </sheetViews>
  <sheetFormatPr defaultColWidth="9.140625" defaultRowHeight="12.75"/>
  <cols>
    <col min="1" max="1" width="21.28125" style="0" customWidth="1"/>
    <col min="2" max="2" width="23.00390625" style="0" customWidth="1"/>
    <col min="3" max="3" width="19.00390625" style="0" customWidth="1"/>
    <col min="4" max="4" width="9.8515625" style="35" customWidth="1"/>
  </cols>
  <sheetData>
    <row r="1" spans="1:6" ht="15">
      <c r="A1" s="356" t="s">
        <v>341</v>
      </c>
      <c r="B1" s="356"/>
      <c r="C1" s="356"/>
      <c r="D1" s="356"/>
      <c r="E1" s="356"/>
      <c r="F1" s="356"/>
    </row>
    <row r="2" spans="1:6" ht="12.75">
      <c r="A2" s="357" t="s">
        <v>283</v>
      </c>
      <c r="B2" s="357"/>
      <c r="C2" s="357"/>
      <c r="D2" s="357"/>
      <c r="E2" s="357"/>
      <c r="F2" s="357"/>
    </row>
    <row r="3" spans="1:14" ht="12.75">
      <c r="A3" s="358" t="s">
        <v>338</v>
      </c>
      <c r="B3" s="359"/>
      <c r="C3" s="359"/>
      <c r="D3" s="359"/>
      <c r="E3" s="359"/>
      <c r="F3" s="360"/>
      <c r="I3" s="346" t="s">
        <v>278</v>
      </c>
      <c r="J3" s="346"/>
      <c r="K3" s="346"/>
      <c r="L3" s="346"/>
      <c r="M3" s="346"/>
      <c r="N3" s="346"/>
    </row>
    <row r="4" spans="1:6" ht="12.75" customHeight="1">
      <c r="A4" s="163" t="s">
        <v>339</v>
      </c>
      <c r="B4" s="347" t="str">
        <f>'Basic Data'!C34</f>
        <v>GHSS UPPALA</v>
      </c>
      <c r="C4" s="347"/>
      <c r="D4" s="347"/>
      <c r="E4" s="347"/>
      <c r="F4" s="348"/>
    </row>
    <row r="5" spans="1:6" ht="12.75" customHeight="1">
      <c r="A5" s="361" t="s">
        <v>340</v>
      </c>
      <c r="B5" s="362"/>
      <c r="C5" s="351" t="str">
        <f>'Basic Data'!C1</f>
        <v>May 2010</v>
      </c>
      <c r="D5" s="351"/>
      <c r="E5" s="351"/>
      <c r="F5" s="352"/>
    </row>
    <row r="6" spans="1:6" s="77" customFormat="1" ht="12">
      <c r="A6" s="353" t="s">
        <v>227</v>
      </c>
      <c r="B6" s="353" t="s">
        <v>279</v>
      </c>
      <c r="C6" s="353" t="s">
        <v>71</v>
      </c>
      <c r="D6" s="353" t="s">
        <v>280</v>
      </c>
      <c r="E6" s="353"/>
      <c r="F6" s="353" t="s">
        <v>223</v>
      </c>
    </row>
    <row r="7" spans="1:6" s="77" customFormat="1" ht="12">
      <c r="A7" s="353"/>
      <c r="B7" s="353"/>
      <c r="C7" s="353"/>
      <c r="D7" s="76" t="s">
        <v>281</v>
      </c>
      <c r="E7" s="62" t="s">
        <v>282</v>
      </c>
      <c r="F7" s="353"/>
    </row>
    <row r="8" spans="1:6" s="77" customFormat="1" ht="12">
      <c r="A8" s="62">
        <f>IF(AND('Basic Data'!P29&gt;0),('Basic Data'!AC29),("-"))</f>
        <v>0</v>
      </c>
      <c r="B8" s="349" t="str">
        <f>IF(('Basic Data'!P29&gt;0),('Basic Data'!B29),IF(('Basic Data'!Q29&gt;0),('Basic Data'!B29),("-")))</f>
        <v>K.Padmini</v>
      </c>
      <c r="C8" s="349" t="str">
        <f>IF(('Basic Data'!P29&gt;0),('Basic Data'!C29),IF(('Basic Data'!Q29&gt;0),('Basic Data'!C29),("-")))</f>
        <v>Headmistress </v>
      </c>
      <c r="D8" s="62">
        <f>'Basic Data'!P29</f>
        <v>15</v>
      </c>
      <c r="E8" s="62"/>
      <c r="F8" s="344"/>
    </row>
    <row r="9" spans="1:6" s="77" customFormat="1" ht="12">
      <c r="A9" s="62" t="str">
        <f>IF(AND('Basic Data'!Q29&gt;0),('Basic Data'!AD29),("-"))</f>
        <v>-</v>
      </c>
      <c r="B9" s="350"/>
      <c r="C9" s="350"/>
      <c r="D9" s="62">
        <f>'Basic Data'!Q29</f>
        <v>0</v>
      </c>
      <c r="E9" s="62"/>
      <c r="F9" s="345"/>
    </row>
    <row r="10" spans="1:6" s="77" customFormat="1" ht="12">
      <c r="A10" s="62">
        <f>IF(AND('Basic Data'!P4&gt;0),('Basic Data'!AC4),("-"))</f>
        <v>0</v>
      </c>
      <c r="B10" s="349" t="str">
        <f>IF(('Basic Data'!P4&gt;0),('Basic Data'!B4),IF(('Basic Data'!Q4&gt;0),('Basic Data'!B4),("-")))</f>
        <v>Name</v>
      </c>
      <c r="C10" s="349" t="str">
        <f>IF(('Basic Data'!P4&gt;0),('Basic Data'!C4),IF(('Basic Data'!Q4&gt;0),('Basic Data'!C4),("-")))</f>
        <v>H.S.A</v>
      </c>
      <c r="D10" s="62">
        <f>'Basic Data'!P4</f>
        <v>10</v>
      </c>
      <c r="E10" s="62"/>
      <c r="F10" s="344"/>
    </row>
    <row r="11" spans="1:6" s="77" customFormat="1" ht="12">
      <c r="A11" s="62" t="str">
        <f>IF(AND('Basic Data'!Q4&gt;0),('Basic Data'!AD4),("-"))</f>
        <v>-</v>
      </c>
      <c r="B11" s="350"/>
      <c r="C11" s="350"/>
      <c r="D11" s="62">
        <f>'Basic Data'!Q4</f>
        <v>0</v>
      </c>
      <c r="E11" s="62"/>
      <c r="F11" s="345"/>
    </row>
    <row r="12" spans="1:6" s="77" customFormat="1" ht="12">
      <c r="A12" s="62" t="str">
        <f>IF(AND('Basic Data'!P5&gt;0),('Basic Data'!AC5),("-"))</f>
        <v>-</v>
      </c>
      <c r="B12" s="349" t="str">
        <f>IF(('Basic Data'!P5&gt;0),('Basic Data'!B5),IF(('Basic Data'!Q5&gt;0),('Basic Data'!B5),("-")))</f>
        <v>-</v>
      </c>
      <c r="C12" s="349" t="str">
        <f>IF(('Basic Data'!P5&gt;0),('Basic Data'!C5),IF(('Basic Data'!Q5&gt;0),('Basic Data'!C5),("-")))</f>
        <v>-</v>
      </c>
      <c r="D12" s="62">
        <f>'Basic Data'!P5</f>
        <v>0</v>
      </c>
      <c r="E12" s="62"/>
      <c r="F12" s="344"/>
    </row>
    <row r="13" spans="1:6" s="77" customFormat="1" ht="12">
      <c r="A13" s="62" t="str">
        <f>IF(AND('Basic Data'!Q5&gt;0),('Basic Data'!AD5),("-"))</f>
        <v>-</v>
      </c>
      <c r="B13" s="350"/>
      <c r="C13" s="350"/>
      <c r="D13" s="62">
        <f>'Basic Data'!Q5</f>
        <v>0</v>
      </c>
      <c r="E13" s="62"/>
      <c r="F13" s="345"/>
    </row>
    <row r="14" spans="1:6" s="77" customFormat="1" ht="12">
      <c r="A14" s="62" t="str">
        <f>IF(AND('Basic Data'!P6&gt;0),('Basic Data'!AC6),("-"))</f>
        <v>-</v>
      </c>
      <c r="B14" s="349" t="str">
        <f>IF(('Basic Data'!P6&gt;0),('Basic Data'!B6),IF(('Basic Data'!Q6&gt;0),('Basic Data'!B6),("-")))</f>
        <v>-</v>
      </c>
      <c r="C14" s="349" t="str">
        <f>IF(('Basic Data'!P6&gt;0),('Basic Data'!C6),IF(('Basic Data'!Q6&gt;0),('Basic Data'!C6),("-")))</f>
        <v>-</v>
      </c>
      <c r="D14" s="62">
        <f>'Basic Data'!P6</f>
        <v>0</v>
      </c>
      <c r="E14" s="62"/>
      <c r="F14" s="344"/>
    </row>
    <row r="15" spans="1:6" s="77" customFormat="1" ht="12">
      <c r="A15" s="62" t="str">
        <f>IF(AND('Basic Data'!Q6&gt;0),('Basic Data'!AD6),("-"))</f>
        <v>-</v>
      </c>
      <c r="B15" s="350"/>
      <c r="C15" s="350"/>
      <c r="D15" s="62">
        <f>'Basic Data'!Q6</f>
        <v>0</v>
      </c>
      <c r="E15" s="62"/>
      <c r="F15" s="345"/>
    </row>
    <row r="16" spans="1:6" s="77" customFormat="1" ht="12">
      <c r="A16" s="62" t="str">
        <f>IF(AND('Basic Data'!P7&gt;0),('Basic Data'!AC7),("-"))</f>
        <v>KSID/L1/KLM/590405738</v>
      </c>
      <c r="B16" s="349" t="str">
        <f>IF(('Basic Data'!P7&gt;0),('Basic Data'!B7),IF(('Basic Data'!Q7&gt;0),('Basic Data'!B7),("-")))</f>
        <v>Name</v>
      </c>
      <c r="C16" s="349" t="str">
        <f>IF(('Basic Data'!P7&gt;0),('Basic Data'!C7),IF(('Basic Data'!Q7&gt;0),('Basic Data'!C7),("-")))</f>
        <v>H.S.A</v>
      </c>
      <c r="D16" s="62">
        <f>'Basic Data'!P7</f>
        <v>250</v>
      </c>
      <c r="E16" s="62"/>
      <c r="F16" s="344"/>
    </row>
    <row r="17" spans="1:6" s="77" customFormat="1" ht="12">
      <c r="A17" s="62" t="str">
        <f>IF(AND('Basic Data'!Q7&gt;0),('Basic Data'!AD7),("-"))</f>
        <v>-</v>
      </c>
      <c r="B17" s="350"/>
      <c r="C17" s="350"/>
      <c r="D17" s="62">
        <f>'Basic Data'!Q7</f>
        <v>0</v>
      </c>
      <c r="E17" s="62"/>
      <c r="F17" s="345"/>
    </row>
    <row r="18" spans="1:6" s="77" customFormat="1" ht="12">
      <c r="A18" s="62" t="str">
        <f>IF(AND('Basic Data'!P8&gt;0),('Basic Data'!AC8),("-"))</f>
        <v>KSID/L1/599810763</v>
      </c>
      <c r="B18" s="349" t="str">
        <f>IF(('Basic Data'!P8&gt;0),('Basic Data'!B8),IF(('Basic Data'!Q8&gt;0),('Basic Data'!B8),("-")))</f>
        <v>Name</v>
      </c>
      <c r="C18" s="349" t="str">
        <f>IF(('Basic Data'!P8&gt;0),('Basic Data'!C8),IF(('Basic Data'!Q8&gt;0),('Basic Data'!C8),("-")))</f>
        <v>H.S.A</v>
      </c>
      <c r="D18" s="62">
        <f>'Basic Data'!P8</f>
        <v>50</v>
      </c>
      <c r="E18" s="62"/>
      <c r="F18" s="344"/>
    </row>
    <row r="19" spans="1:6" s="77" customFormat="1" ht="12">
      <c r="A19" s="62" t="str">
        <f>IF(AND('Basic Data'!Q8&gt;0),('Basic Data'!AD8),("-"))</f>
        <v>-</v>
      </c>
      <c r="B19" s="350"/>
      <c r="C19" s="350"/>
      <c r="D19" s="62">
        <f>'Basic Data'!Q8</f>
        <v>0</v>
      </c>
      <c r="E19" s="62"/>
      <c r="F19" s="345"/>
    </row>
    <row r="20" spans="1:6" s="77" customFormat="1" ht="12">
      <c r="A20" s="62" t="str">
        <f>IF(AND('Basic Data'!P9&gt;0),('Basic Data'!AC9),("-"))</f>
        <v>KSID/L1/399305978</v>
      </c>
      <c r="B20" s="349" t="str">
        <f>IF(('Basic Data'!P9&gt;0),('Basic Data'!B9),IF(('Basic Data'!Q9&gt;0),('Basic Data'!B9),("-")))</f>
        <v>Name</v>
      </c>
      <c r="C20" s="349" t="str">
        <f>IF(('Basic Data'!P9&gt;0),('Basic Data'!C9),IF(('Basic Data'!Q9&gt;0),('Basic Data'!C9),("-")))</f>
        <v>H.S.A</v>
      </c>
      <c r="D20" s="62">
        <f>'Basic Data'!P9</f>
        <v>30</v>
      </c>
      <c r="E20" s="62"/>
      <c r="F20" s="344"/>
    </row>
    <row r="21" spans="1:6" s="77" customFormat="1" ht="12">
      <c r="A21" s="62" t="str">
        <f>IF(AND('Basic Data'!Q9&gt;0),('Basic Data'!AD9),("-"))</f>
        <v>-</v>
      </c>
      <c r="B21" s="350"/>
      <c r="C21" s="350"/>
      <c r="D21" s="62">
        <f>'Basic Data'!Q9</f>
        <v>0</v>
      </c>
      <c r="E21" s="62"/>
      <c r="F21" s="345"/>
    </row>
    <row r="22" spans="1:6" s="77" customFormat="1" ht="12">
      <c r="A22" s="62" t="str">
        <f>IF(AND('Basic Data'!P10&gt;0),('Basic Data'!AC10),("-"))</f>
        <v>KSID/L1KLM 59080622</v>
      </c>
      <c r="B22" s="349" t="str">
        <f>IF(('Basic Data'!P10&gt;0),('Basic Data'!B10),IF(('Basic Data'!Q10&gt;0),('Basic Data'!B10),("-")))</f>
        <v>Name</v>
      </c>
      <c r="C22" s="349" t="str">
        <f>IF(('Basic Data'!P10&gt;0),('Basic Data'!C10),IF(('Basic Data'!Q10&gt;0),('Basic Data'!C10),("-")))</f>
        <v>H.S.A</v>
      </c>
      <c r="D22" s="62">
        <f>'Basic Data'!P10</f>
        <v>250</v>
      </c>
      <c r="E22" s="62"/>
      <c r="F22" s="344"/>
    </row>
    <row r="23" spans="1:6" s="77" customFormat="1" ht="12">
      <c r="A23" s="62" t="str">
        <f>IF(AND('Basic Data'!Q10&gt;0),('Basic Data'!AD10),("-"))</f>
        <v>-</v>
      </c>
      <c r="B23" s="350"/>
      <c r="C23" s="350"/>
      <c r="D23" s="62">
        <f>'Basic Data'!Q10</f>
        <v>0</v>
      </c>
      <c r="E23" s="62"/>
      <c r="F23" s="345"/>
    </row>
    <row r="24" spans="1:6" s="77" customFormat="1" ht="12">
      <c r="A24" s="62" t="str">
        <f>IF(AND('Basic Data'!P11&gt;0),('Basic Data'!AC11),("-"))</f>
        <v>KSID/L1/KLM 590805950</v>
      </c>
      <c r="B24" s="349" t="str">
        <f>IF(('Basic Data'!P11&gt;0),('Basic Data'!B11),IF(('Basic Data'!Q11&gt;0),('Basic Data'!B11),("-")))</f>
        <v>Name</v>
      </c>
      <c r="C24" s="349" t="str">
        <f>IF(('Basic Data'!P11&gt;0),('Basic Data'!C11),IF(('Basic Data'!Q11&gt;0),('Basic Data'!C11),("-")))</f>
        <v>H.S.A</v>
      </c>
      <c r="D24" s="62">
        <f>'Basic Data'!P11</f>
        <v>175</v>
      </c>
      <c r="E24" s="62"/>
      <c r="F24" s="344"/>
    </row>
    <row r="25" spans="1:6" s="77" customFormat="1" ht="12">
      <c r="A25" s="62" t="str">
        <f>IF(AND('Basic Data'!Q11&gt;0),('Basic Data'!AD11),("-"))</f>
        <v>-</v>
      </c>
      <c r="B25" s="350"/>
      <c r="C25" s="350"/>
      <c r="D25" s="62">
        <f>'Basic Data'!Q11</f>
        <v>0</v>
      </c>
      <c r="E25" s="62"/>
      <c r="F25" s="345"/>
    </row>
    <row r="26" spans="1:6" s="77" customFormat="1" ht="12">
      <c r="A26" s="62" t="str">
        <f>IF(AND('Basic Data'!P12&gt;0),('Basic Data'!AC12),("-"))</f>
        <v>KSID/L1/KLM 590805966</v>
      </c>
      <c r="B26" s="349" t="str">
        <f>IF(('Basic Data'!P12&gt;0),('Basic Data'!B12),IF(('Basic Data'!Q12&gt;0),('Basic Data'!B12),("-")))</f>
        <v>Name</v>
      </c>
      <c r="C26" s="349" t="str">
        <f>IF(('Basic Data'!P12&gt;0),('Basic Data'!C12),IF(('Basic Data'!Q12&gt;0),('Basic Data'!C12),("-")))</f>
        <v>H.S.A</v>
      </c>
      <c r="D26" s="62">
        <f>'Basic Data'!P12</f>
        <v>300</v>
      </c>
      <c r="E26" s="62"/>
      <c r="F26" s="344"/>
    </row>
    <row r="27" spans="1:6" s="77" customFormat="1" ht="12">
      <c r="A27" s="62" t="str">
        <f>IF(AND('Basic Data'!Q12&gt;0),('Basic Data'!AD12),("-"))</f>
        <v>-</v>
      </c>
      <c r="B27" s="350"/>
      <c r="C27" s="350"/>
      <c r="D27" s="62">
        <f>'Basic Data'!Q12</f>
        <v>0</v>
      </c>
      <c r="E27" s="62"/>
      <c r="F27" s="345"/>
    </row>
    <row r="28" spans="1:6" s="77" customFormat="1" ht="12">
      <c r="A28" s="62" t="str">
        <f>IF(AND('Basic Data'!P13&gt;0),('Basic Data'!AC13),("-"))</f>
        <v>KSID/L1/KLM 590605484</v>
      </c>
      <c r="B28" s="349" t="str">
        <f>IF(('Basic Data'!P13&gt;0),('Basic Data'!B13),IF(('Basic Data'!Q13&gt;0),('Basic Data'!B13),("-")))</f>
        <v>Name</v>
      </c>
      <c r="C28" s="349" t="str">
        <f>IF(('Basic Data'!P13&gt;0),('Basic Data'!C13),IF(('Basic Data'!Q13&gt;0),('Basic Data'!C13),("-")))</f>
        <v>H.S.A</v>
      </c>
      <c r="D28" s="62">
        <f>'Basic Data'!P13</f>
        <v>200</v>
      </c>
      <c r="E28" s="62"/>
      <c r="F28" s="344"/>
    </row>
    <row r="29" spans="1:6" s="77" customFormat="1" ht="12">
      <c r="A29" s="62" t="str">
        <f>IF(AND('Basic Data'!Q13&gt;0),('Basic Data'!AD13),("-"))</f>
        <v>-</v>
      </c>
      <c r="B29" s="350"/>
      <c r="C29" s="350"/>
      <c r="D29" s="62">
        <f>'Basic Data'!Q13</f>
        <v>0</v>
      </c>
      <c r="E29" s="62"/>
      <c r="F29" s="345"/>
    </row>
    <row r="30" spans="1:6" s="77" customFormat="1" ht="12">
      <c r="A30" s="62" t="str">
        <f>IF(AND('Basic Data'!P14&gt;0),('Basic Data'!AC14),("-"))</f>
        <v>KSID/L1/KLM 590605485</v>
      </c>
      <c r="B30" s="349" t="str">
        <f>IF(('Basic Data'!P14&gt;0),('Basic Data'!B14),IF(('Basic Data'!Q14&gt;0),('Basic Data'!B14),("-")))</f>
        <v>Name</v>
      </c>
      <c r="C30" s="349" t="str">
        <f>IF(('Basic Data'!P14&gt;0),('Basic Data'!C14),IF(('Basic Data'!Q14&gt;0),('Basic Data'!C14),("-")))</f>
        <v>PD Teacher</v>
      </c>
      <c r="D30" s="62">
        <f>'Basic Data'!P14</f>
        <v>150</v>
      </c>
      <c r="E30" s="62"/>
      <c r="F30" s="344"/>
    </row>
    <row r="31" spans="1:6" s="77" customFormat="1" ht="12">
      <c r="A31" s="62" t="str">
        <f>IF(AND('Basic Data'!Q14&gt;0),('Basic Data'!AD14),("-"))</f>
        <v>-</v>
      </c>
      <c r="B31" s="350"/>
      <c r="C31" s="350"/>
      <c r="D31" s="62">
        <f>'Basic Data'!Q14</f>
        <v>0</v>
      </c>
      <c r="E31" s="62"/>
      <c r="F31" s="345"/>
    </row>
    <row r="32" spans="1:6" s="77" customFormat="1" ht="12">
      <c r="A32" s="62" t="str">
        <f>IF(AND('Basic Data'!P15&gt;0),('Basic Data'!AC15),("-"))</f>
        <v>KSID/L1/KLM/399305978</v>
      </c>
      <c r="B32" s="349" t="str">
        <f>IF(('Basic Data'!P15&gt;0),('Basic Data'!B15),IF(('Basic Data'!Q15&gt;0),('Basic Data'!B15),("-")))</f>
        <v>Name</v>
      </c>
      <c r="C32" s="349" t="str">
        <f>IF(('Basic Data'!P15&gt;0),('Basic Data'!C15),IF(('Basic Data'!Q15&gt;0),('Basic Data'!C15),("-")))</f>
        <v>PD Teacher</v>
      </c>
      <c r="D32" s="62">
        <f>'Basic Data'!P15</f>
        <v>150</v>
      </c>
      <c r="E32" s="62"/>
      <c r="F32" s="344"/>
    </row>
    <row r="33" spans="1:6" s="78" customFormat="1" ht="12">
      <c r="A33" s="62" t="str">
        <f>IF(AND('Basic Data'!Q15&gt;0),('Basic Data'!AD15),("-"))</f>
        <v>-</v>
      </c>
      <c r="B33" s="350"/>
      <c r="C33" s="350"/>
      <c r="D33" s="62">
        <f>'Basic Data'!Q15</f>
        <v>0</v>
      </c>
      <c r="E33" s="62"/>
      <c r="F33" s="345"/>
    </row>
    <row r="34" spans="1:6" s="77" customFormat="1" ht="12">
      <c r="A34" s="62" t="str">
        <f>IF(AND('Basic Data'!P16&gt;0),('Basic Data'!AC16),("-"))</f>
        <v>-</v>
      </c>
      <c r="B34" s="349" t="str">
        <f>IF(('Basic Data'!P16&gt;0),('Basic Data'!B16),IF(('Basic Data'!Q16&gt;0),('Basic Data'!B16),("-")))</f>
        <v>-</v>
      </c>
      <c r="C34" s="349" t="str">
        <f>IF(('Basic Data'!P16&gt;0),('Basic Data'!C16),IF(('Basic Data'!Q16&gt;0),('Basic Data'!C16),("-")))</f>
        <v>-</v>
      </c>
      <c r="D34" s="62">
        <f>'Basic Data'!P16</f>
        <v>0</v>
      </c>
      <c r="E34" s="62"/>
      <c r="F34" s="344"/>
    </row>
    <row r="35" spans="1:6" s="77" customFormat="1" ht="12">
      <c r="A35" s="62" t="str">
        <f>IF(AND('Basic Data'!Q16&gt;0),('Basic Data'!AD16),("-"))</f>
        <v>-</v>
      </c>
      <c r="B35" s="350"/>
      <c r="C35" s="350"/>
      <c r="D35" s="62">
        <f>'Basic Data'!Q16</f>
        <v>0</v>
      </c>
      <c r="E35" s="62"/>
      <c r="F35" s="345"/>
    </row>
    <row r="36" spans="1:6" s="77" customFormat="1" ht="12">
      <c r="A36" s="62" t="str">
        <f>IF(AND('Basic Data'!P17&gt;0),('Basic Data'!AC17),("-"))</f>
        <v>-</v>
      </c>
      <c r="B36" s="349" t="str">
        <f>IF(('Basic Data'!P17&gt;0),('Basic Data'!B17),IF(('Basic Data'!Q17&gt;0),('Basic Data'!B17),("-")))</f>
        <v>-</v>
      </c>
      <c r="C36" s="349" t="str">
        <f>IF(('Basic Data'!P17&gt;0),('Basic Data'!C17),IF(('Basic Data'!Q17&gt;0),('Basic Data'!C17),("-")))</f>
        <v>-</v>
      </c>
      <c r="D36" s="62">
        <f>'Basic Data'!P17</f>
        <v>0</v>
      </c>
      <c r="E36" s="62"/>
      <c r="F36" s="344"/>
    </row>
    <row r="37" spans="1:6" s="77" customFormat="1" ht="12">
      <c r="A37" s="62" t="str">
        <f>IF(AND('Basic Data'!Q17&gt;0),('Basic Data'!AD17),("-"))</f>
        <v>-</v>
      </c>
      <c r="B37" s="350"/>
      <c r="C37" s="350"/>
      <c r="D37" s="62">
        <f>'Basic Data'!Q17</f>
        <v>0</v>
      </c>
      <c r="E37" s="62"/>
      <c r="F37" s="345"/>
    </row>
    <row r="38" spans="1:6" s="77" customFormat="1" ht="12">
      <c r="A38" s="62" t="str">
        <f>IF(AND('Basic Data'!P18&gt;0),('Basic Data'!AC18),("-"))</f>
        <v>-</v>
      </c>
      <c r="B38" s="349" t="str">
        <f>IF(('Basic Data'!P18&gt;0),('Basic Data'!B18),IF(('Basic Data'!Q18&gt;0),('Basic Data'!B18),("-")))</f>
        <v>-</v>
      </c>
      <c r="C38" s="349" t="str">
        <f>IF(('Basic Data'!P18&gt;0),('Basic Data'!C18),IF(('Basic Data'!Q18&gt;0),('Basic Data'!C18),("-")))</f>
        <v>-</v>
      </c>
      <c r="D38" s="62">
        <f>'Basic Data'!P18</f>
        <v>0</v>
      </c>
      <c r="E38" s="62"/>
      <c r="F38" s="344"/>
    </row>
    <row r="39" spans="1:6" s="77" customFormat="1" ht="12">
      <c r="A39" s="62" t="str">
        <f>IF(AND('Basic Data'!Q18&gt;0),('Basic Data'!AD18),("-"))</f>
        <v>-</v>
      </c>
      <c r="B39" s="350"/>
      <c r="C39" s="350"/>
      <c r="D39" s="62">
        <f>'Basic Data'!Q18</f>
        <v>0</v>
      </c>
      <c r="E39" s="62"/>
      <c r="F39" s="345"/>
    </row>
    <row r="40" spans="1:6" s="77" customFormat="1" ht="12">
      <c r="A40" s="62" t="str">
        <f>IF(AND('Basic Data'!P19&gt;0),('Basic Data'!AC19),("-"))</f>
        <v>-</v>
      </c>
      <c r="B40" s="349" t="str">
        <f>IF(('Basic Data'!P19&gt;0),('Basic Data'!B19),IF(('Basic Data'!Q19&gt;0),('Basic Data'!B19),("-")))</f>
        <v>-</v>
      </c>
      <c r="C40" s="349" t="str">
        <f>IF(('Basic Data'!P19&gt;0),('Basic Data'!C19),IF(('Basic Data'!Q19&gt;0),('Basic Data'!C19),("-")))</f>
        <v>-</v>
      </c>
      <c r="D40" s="62">
        <f>'Basic Data'!P19</f>
        <v>0</v>
      </c>
      <c r="E40" s="62"/>
      <c r="F40" s="344"/>
    </row>
    <row r="41" spans="1:6" s="77" customFormat="1" ht="12">
      <c r="A41" s="62" t="str">
        <f>IF(AND('Basic Data'!Q19&gt;0),('Basic Data'!AD19),("-"))</f>
        <v>-</v>
      </c>
      <c r="B41" s="350"/>
      <c r="C41" s="350"/>
      <c r="D41" s="62">
        <f>'Basic Data'!Q19</f>
        <v>0</v>
      </c>
      <c r="E41" s="62"/>
      <c r="F41" s="345"/>
    </row>
    <row r="42" spans="1:6" s="77" customFormat="1" ht="12">
      <c r="A42" s="62" t="str">
        <f>IF(AND('Basic Data'!P20&gt;0),('Basic Data'!AC20),("-"))</f>
        <v>-</v>
      </c>
      <c r="B42" s="349" t="str">
        <f>IF(('Basic Data'!P20&gt;0),('Basic Data'!B20),IF(('Basic Data'!Q20&gt;0),('Basic Data'!B20),("-")))</f>
        <v>-</v>
      </c>
      <c r="C42" s="349" t="str">
        <f>IF(('Basic Data'!P20&gt;0),('Basic Data'!C20),IF(('Basic Data'!Q20&gt;0),('Basic Data'!C20),("-")))</f>
        <v>-</v>
      </c>
      <c r="D42" s="62">
        <f>'Basic Data'!P20</f>
        <v>0</v>
      </c>
      <c r="E42" s="62"/>
      <c r="F42" s="344"/>
    </row>
    <row r="43" spans="1:6" s="77" customFormat="1" ht="12">
      <c r="A43" s="62" t="str">
        <f>IF(AND('Basic Data'!Q20&gt;0),('Basic Data'!AD20),("-"))</f>
        <v>-</v>
      </c>
      <c r="B43" s="350"/>
      <c r="C43" s="350"/>
      <c r="D43" s="62">
        <f>'Basic Data'!Q20</f>
        <v>0</v>
      </c>
      <c r="E43" s="62"/>
      <c r="F43" s="345"/>
    </row>
    <row r="44" spans="1:6" s="77" customFormat="1" ht="12">
      <c r="A44" s="62" t="str">
        <f>IF(AND('Basic Data'!P21&gt;0),('Basic Data'!AC21),("-"))</f>
        <v>-</v>
      </c>
      <c r="B44" s="349" t="str">
        <f>IF(('Basic Data'!P21&gt;0),('Basic Data'!B21),IF(('Basic Data'!Q21&gt;0),('Basic Data'!B21),("-")))</f>
        <v>-</v>
      </c>
      <c r="C44" s="349" t="str">
        <f>IF(('Basic Data'!P21&gt;0),('Basic Data'!C21),IF(('Basic Data'!Q21&gt;0),('Basic Data'!C21),("-")))</f>
        <v>-</v>
      </c>
      <c r="D44" s="62">
        <f>'Basic Data'!P21</f>
        <v>0</v>
      </c>
      <c r="E44" s="62"/>
      <c r="F44" s="344"/>
    </row>
    <row r="45" spans="1:6" s="77" customFormat="1" ht="12">
      <c r="A45" s="62" t="str">
        <f>IF(AND('Basic Data'!Q21&gt;0),('Basic Data'!AD21),("-"))</f>
        <v>-</v>
      </c>
      <c r="B45" s="350"/>
      <c r="C45" s="350"/>
      <c r="D45" s="62">
        <f>'Basic Data'!Q21</f>
        <v>0</v>
      </c>
      <c r="E45" s="62"/>
      <c r="F45" s="345"/>
    </row>
    <row r="46" spans="1:6" s="77" customFormat="1" ht="12">
      <c r="A46" s="62" t="str">
        <f>IF(AND('Basic Data'!P22&gt;0),('Basic Data'!AC22),("-"))</f>
        <v>-</v>
      </c>
      <c r="B46" s="349" t="str">
        <f>IF(('Basic Data'!P22&gt;0),('Basic Data'!B22),IF(('Basic Data'!Q22&gt;0),('Basic Data'!B22),("-")))</f>
        <v>-</v>
      </c>
      <c r="C46" s="349" t="str">
        <f>IF(('Basic Data'!P22&gt;0),('Basic Data'!C22),IF(('Basic Data'!Q22&gt;0),('Basic Data'!C22),("-")))</f>
        <v>-</v>
      </c>
      <c r="D46" s="62">
        <f>'Basic Data'!P22</f>
        <v>0</v>
      </c>
      <c r="E46" s="62"/>
      <c r="F46" s="344"/>
    </row>
    <row r="47" spans="1:6" s="77" customFormat="1" ht="12">
      <c r="A47" s="62" t="str">
        <f>IF(AND('Basic Data'!Q22&gt;0),('Basic Data'!AD22),("-"))</f>
        <v>-</v>
      </c>
      <c r="B47" s="350"/>
      <c r="C47" s="350"/>
      <c r="D47" s="62">
        <f>'Basic Data'!Q22</f>
        <v>0</v>
      </c>
      <c r="E47" s="62"/>
      <c r="F47" s="345"/>
    </row>
    <row r="48" spans="1:6" s="77" customFormat="1" ht="12">
      <c r="A48" s="62" t="str">
        <f>IF(AND('Basic Data'!P23&gt;0),('Basic Data'!AC23),("-"))</f>
        <v>-</v>
      </c>
      <c r="B48" s="349" t="str">
        <f>IF(('Basic Data'!P23&gt;0),('Basic Data'!B23),IF(('Basic Data'!Q23&gt;0),('Basic Data'!B23),("-")))</f>
        <v>-</v>
      </c>
      <c r="C48" s="349" t="str">
        <f>IF(('Basic Data'!P23&gt;0),('Basic Data'!C23),IF(('Basic Data'!Q23&gt;0),('Basic Data'!C23),("-")))</f>
        <v>-</v>
      </c>
      <c r="D48" s="62">
        <f>'Basic Data'!P23</f>
        <v>0</v>
      </c>
      <c r="E48" s="62"/>
      <c r="F48" s="344"/>
    </row>
    <row r="49" spans="1:6" s="78" customFormat="1" ht="12" customHeight="1">
      <c r="A49" s="62" t="str">
        <f>IF(AND('Basic Data'!Q23&gt;0),('Basic Data'!AD23),("-"))</f>
        <v>-</v>
      </c>
      <c r="B49" s="350"/>
      <c r="C49" s="350"/>
      <c r="D49" s="62">
        <f>'Basic Data'!Q23</f>
        <v>0</v>
      </c>
      <c r="E49" s="62"/>
      <c r="F49" s="345"/>
    </row>
    <row r="50" spans="1:6" s="77" customFormat="1" ht="12">
      <c r="A50" s="62" t="str">
        <f>IF(AND('Basic Data'!P24&gt;0),('Basic Data'!AC24),("-"))</f>
        <v>-</v>
      </c>
      <c r="B50" s="349" t="str">
        <f>IF(('Basic Data'!P24&gt;0),('Basic Data'!B24),IF(('Basic Data'!Q24&gt;0),('Basic Data'!B24),("-")))</f>
        <v>-</v>
      </c>
      <c r="C50" s="349" t="str">
        <f>IF(('Basic Data'!P24&gt;0),('Basic Data'!C24),IF(('Basic Data'!Q24&gt;0),('Basic Data'!C24),("-")))</f>
        <v>-</v>
      </c>
      <c r="D50" s="62">
        <f>'Basic Data'!P24</f>
        <v>0</v>
      </c>
      <c r="E50" s="62"/>
      <c r="F50" s="344"/>
    </row>
    <row r="51" spans="1:6" s="78" customFormat="1" ht="12">
      <c r="A51" s="62" t="str">
        <f>IF(AND('Basic Data'!Q24&gt;0),('Basic Data'!AD24),("-"))</f>
        <v>-</v>
      </c>
      <c r="B51" s="350"/>
      <c r="C51" s="350"/>
      <c r="D51" s="62">
        <f>'Basic Data'!Q24</f>
        <v>0</v>
      </c>
      <c r="E51" s="62"/>
      <c r="F51" s="345"/>
    </row>
    <row r="52" spans="1:6" s="77" customFormat="1" ht="12">
      <c r="A52" s="62" t="str">
        <f>IF(AND('Basic Data'!P25&gt;0),('Basic Data'!AC25),("-"))</f>
        <v>-</v>
      </c>
      <c r="B52" s="349" t="str">
        <f>IF(('Basic Data'!P25&gt;0),('Basic Data'!B25),IF(('Basic Data'!Q25&gt;0),('Basic Data'!B25),("-")))</f>
        <v>-</v>
      </c>
      <c r="C52" s="349" t="str">
        <f>IF(('Basic Data'!P25&gt;0),('Basic Data'!C25),IF(('Basic Data'!Q25&gt;0),('Basic Data'!C25),("-")))</f>
        <v>-</v>
      </c>
      <c r="D52" s="62">
        <f>'Basic Data'!P25</f>
        <v>0</v>
      </c>
      <c r="E52" s="62"/>
      <c r="F52" s="344"/>
    </row>
    <row r="53" spans="1:6" s="77" customFormat="1" ht="12">
      <c r="A53" s="62" t="str">
        <f>IF(AND('Basic Data'!Q25&gt;0),('Basic Data'!AD25),("-"))</f>
        <v>-</v>
      </c>
      <c r="B53" s="350"/>
      <c r="C53" s="350"/>
      <c r="D53" s="62">
        <f>'Basic Data'!Q25</f>
        <v>0</v>
      </c>
      <c r="E53" s="62"/>
      <c r="F53" s="345"/>
    </row>
    <row r="54" spans="1:6" s="77" customFormat="1" ht="12">
      <c r="A54" s="62" t="str">
        <f>IF(AND('Basic Data'!P26&gt;0),('Basic Data'!AC26),("-"))</f>
        <v>-</v>
      </c>
      <c r="B54" s="349" t="str">
        <f>IF(('Basic Data'!P26&gt;0),('Basic Data'!B26),IF(('Basic Data'!Q26&gt;0),('Basic Data'!B26),("-")))</f>
        <v>-</v>
      </c>
      <c r="C54" s="349" t="str">
        <f>IF(('Basic Data'!P26&gt;0),('Basic Data'!C26),IF(('Basic Data'!Q26&gt;0),('Basic Data'!C26),("-")))</f>
        <v>-</v>
      </c>
      <c r="D54" s="62">
        <f>'Basic Data'!P26</f>
        <v>0</v>
      </c>
      <c r="E54" s="62"/>
      <c r="F54" s="344"/>
    </row>
    <row r="55" spans="1:6" s="78" customFormat="1" ht="12">
      <c r="A55" s="62" t="str">
        <f>IF(AND('Basic Data'!Q26&gt;0),('Basic Data'!AD26),("-"))</f>
        <v>-</v>
      </c>
      <c r="B55" s="350"/>
      <c r="C55" s="350"/>
      <c r="D55" s="62">
        <f>'Basic Data'!Q26</f>
        <v>0</v>
      </c>
      <c r="E55" s="62"/>
      <c r="F55" s="345"/>
    </row>
    <row r="56" spans="1:6" s="77" customFormat="1" ht="12">
      <c r="A56" s="62" t="str">
        <f>IF(AND('Basic Data'!P27&gt;0),('Basic Data'!AC27),("-"))</f>
        <v>-</v>
      </c>
      <c r="B56" s="349" t="str">
        <f>IF(('Basic Data'!P27&gt;0),('Basic Data'!B27),IF(('Basic Data'!Q27&gt;0),('Basic Data'!B27),("-")))</f>
        <v>-</v>
      </c>
      <c r="C56" s="349" t="str">
        <f>IF(('Basic Data'!P27&gt;0),('Basic Data'!C27),IF(('Basic Data'!Q27&gt;0),('Basic Data'!C27),("-")))</f>
        <v>-</v>
      </c>
      <c r="D56" s="62">
        <f>'Basic Data'!P27</f>
        <v>0</v>
      </c>
      <c r="E56" s="62"/>
      <c r="F56" s="344"/>
    </row>
    <row r="57" spans="1:6" s="1" customFormat="1" ht="12.75">
      <c r="A57" s="62" t="str">
        <f>IF(AND('Basic Data'!Q27&gt;0),('Basic Data'!AD27),("-"))</f>
        <v>-</v>
      </c>
      <c r="B57" s="350"/>
      <c r="C57" s="350"/>
      <c r="D57" s="62">
        <f>'Basic Data'!Q27</f>
        <v>0</v>
      </c>
      <c r="E57" s="3"/>
      <c r="F57" s="345"/>
    </row>
    <row r="58" spans="1:6" s="1" customFormat="1" ht="12.75">
      <c r="A58" s="54" t="s">
        <v>217</v>
      </c>
      <c r="B58" s="164"/>
      <c r="C58" s="164"/>
      <c r="D58" s="54">
        <f>SUM(D8:D57)</f>
        <v>1580</v>
      </c>
      <c r="E58" s="54">
        <f>SUM(E8:E57)</f>
        <v>0</v>
      </c>
      <c r="F58" s="3"/>
    </row>
    <row r="59" spans="1:4" s="44" customFormat="1" ht="12.75">
      <c r="A59" s="120" t="s">
        <v>284</v>
      </c>
      <c r="B59" s="125" t="str">
        <f>'Basic Data'!C30</f>
        <v>Uppala</v>
      </c>
      <c r="C59" s="126"/>
      <c r="D59" s="127"/>
    </row>
    <row r="60" spans="1:4" s="44" customFormat="1" ht="12.75">
      <c r="A60" s="120" t="s">
        <v>236</v>
      </c>
      <c r="B60" s="128">
        <f>'Basic Data'!C31</f>
        <v>40330</v>
      </c>
      <c r="C60" s="126"/>
      <c r="D60" s="127"/>
    </row>
    <row r="61" spans="4:6" s="44" customFormat="1" ht="28.5" customHeight="1">
      <c r="D61" s="333" t="str">
        <f>'Basic Data'!C32</f>
        <v>Headmistress GHSS UPPALA</v>
      </c>
      <c r="E61" s="333"/>
      <c r="F61" s="333"/>
    </row>
    <row r="62" spans="4:6" s="44" customFormat="1" ht="12.75">
      <c r="D62" s="333"/>
      <c r="E62" s="333"/>
      <c r="F62" s="333"/>
    </row>
    <row r="63" spans="1:6" s="44" customFormat="1" ht="12.75">
      <c r="A63" s="355" t="s">
        <v>285</v>
      </c>
      <c r="B63" s="355"/>
      <c r="C63" s="355"/>
      <c r="D63" s="355"/>
      <c r="E63" s="355"/>
      <c r="F63" s="355"/>
    </row>
    <row r="64" spans="1:6" ht="12.75">
      <c r="A64" s="355" t="s">
        <v>286</v>
      </c>
      <c r="B64" s="355"/>
      <c r="C64" s="355"/>
      <c r="D64" s="355"/>
      <c r="E64" s="355"/>
      <c r="F64" s="355"/>
    </row>
    <row r="66" spans="4:6" ht="12.75">
      <c r="D66" s="354" t="s">
        <v>166</v>
      </c>
      <c r="E66" s="354"/>
      <c r="F66" s="354"/>
    </row>
  </sheetData>
  <sheetProtection password="CCB7" sheet="1" objects="1" scenarios="1"/>
  <protectedRanges>
    <protectedRange sqref="A63:F64 E8:E56" name="Range1"/>
  </protectedRanges>
  <mergeCells count="92">
    <mergeCell ref="D66:F66"/>
    <mergeCell ref="A63:F63"/>
    <mergeCell ref="A64:F64"/>
    <mergeCell ref="A1:F1"/>
    <mergeCell ref="A2:F2"/>
    <mergeCell ref="D61:F61"/>
    <mergeCell ref="F6:F7"/>
    <mergeCell ref="D6:E6"/>
    <mergeCell ref="A3:F3"/>
    <mergeCell ref="A5:B5"/>
    <mergeCell ref="C5:F5"/>
    <mergeCell ref="A6:A7"/>
    <mergeCell ref="B6:B7"/>
    <mergeCell ref="C6:C7"/>
    <mergeCell ref="B8:B9"/>
    <mergeCell ref="C8:C9"/>
    <mergeCell ref="F8:F9"/>
    <mergeCell ref="B10:B11"/>
    <mergeCell ref="C10:C11"/>
    <mergeCell ref="F10:F11"/>
    <mergeCell ref="B12:B13"/>
    <mergeCell ref="C12:C13"/>
    <mergeCell ref="F12:F13"/>
    <mergeCell ref="B14:B15"/>
    <mergeCell ref="C14:C15"/>
    <mergeCell ref="F14:F15"/>
    <mergeCell ref="B16:B17"/>
    <mergeCell ref="C16:C17"/>
    <mergeCell ref="F16:F17"/>
    <mergeCell ref="B18:B19"/>
    <mergeCell ref="C18:C19"/>
    <mergeCell ref="F18:F19"/>
    <mergeCell ref="B20:B21"/>
    <mergeCell ref="C20:C21"/>
    <mergeCell ref="F20:F21"/>
    <mergeCell ref="B22:B23"/>
    <mergeCell ref="C22:C23"/>
    <mergeCell ref="F22:F23"/>
    <mergeCell ref="B24:B25"/>
    <mergeCell ref="C24:C25"/>
    <mergeCell ref="F24:F25"/>
    <mergeCell ref="B26:B27"/>
    <mergeCell ref="C26:C27"/>
    <mergeCell ref="F26:F27"/>
    <mergeCell ref="B28:B29"/>
    <mergeCell ref="C28:C29"/>
    <mergeCell ref="F28:F29"/>
    <mergeCell ref="B30:B31"/>
    <mergeCell ref="C30:C31"/>
    <mergeCell ref="F30:F31"/>
    <mergeCell ref="B32:B33"/>
    <mergeCell ref="C32:C33"/>
    <mergeCell ref="F32:F33"/>
    <mergeCell ref="B34:B35"/>
    <mergeCell ref="C34:C35"/>
    <mergeCell ref="F34:F35"/>
    <mergeCell ref="B36:B37"/>
    <mergeCell ref="C36:C37"/>
    <mergeCell ref="F36:F37"/>
    <mergeCell ref="B38:B39"/>
    <mergeCell ref="C38:C39"/>
    <mergeCell ref="F38:F39"/>
    <mergeCell ref="B40:B41"/>
    <mergeCell ref="C40:C41"/>
    <mergeCell ref="F40:F41"/>
    <mergeCell ref="B42:B43"/>
    <mergeCell ref="C42:C43"/>
    <mergeCell ref="F42:F43"/>
    <mergeCell ref="B52:B53"/>
    <mergeCell ref="B54:B55"/>
    <mergeCell ref="F50:F51"/>
    <mergeCell ref="F52:F53"/>
    <mergeCell ref="F54:F55"/>
    <mergeCell ref="B48:B49"/>
    <mergeCell ref="C48:C49"/>
    <mergeCell ref="F48:F49"/>
    <mergeCell ref="B50:B51"/>
    <mergeCell ref="C44:C45"/>
    <mergeCell ref="F44:F45"/>
    <mergeCell ref="B46:B47"/>
    <mergeCell ref="C46:C47"/>
    <mergeCell ref="F46:F47"/>
    <mergeCell ref="F56:F57"/>
    <mergeCell ref="D62:F62"/>
    <mergeCell ref="I3:N3"/>
    <mergeCell ref="B4:F4"/>
    <mergeCell ref="B56:B57"/>
    <mergeCell ref="C50:C51"/>
    <mergeCell ref="C52:C53"/>
    <mergeCell ref="C54:C55"/>
    <mergeCell ref="C56:C57"/>
    <mergeCell ref="B44:B45"/>
  </mergeCells>
  <printOptions/>
  <pageMargins left="0.61" right="0.37" top="0.31" bottom="0.24" header="0.14" footer="0.14"/>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G35"/>
  <sheetViews>
    <sheetView workbookViewId="0" topLeftCell="A1">
      <selection activeCell="D5" sqref="D5"/>
    </sheetView>
  </sheetViews>
  <sheetFormatPr defaultColWidth="9.140625" defaultRowHeight="12.75"/>
  <cols>
    <col min="1" max="1" width="29.7109375" style="0" customWidth="1"/>
    <col min="2" max="2" width="22.28125" style="0" customWidth="1"/>
    <col min="3" max="3" width="19.00390625" style="0" customWidth="1"/>
    <col min="4" max="4" width="17.00390625" style="35" customWidth="1"/>
  </cols>
  <sheetData>
    <row r="1" spans="1:7" ht="12.75" customHeight="1">
      <c r="A1" s="334" t="s">
        <v>345</v>
      </c>
      <c r="B1" s="335"/>
      <c r="C1" s="335"/>
      <c r="D1" s="336"/>
      <c r="E1" s="83"/>
      <c r="F1" s="83"/>
      <c r="G1" s="84"/>
    </row>
    <row r="2" spans="1:7" ht="12.75" customHeight="1">
      <c r="A2" s="339" t="str">
        <f>'Basic Data'!C34</f>
        <v>GHSS UPPALA</v>
      </c>
      <c r="B2" s="340"/>
      <c r="C2" s="340"/>
      <c r="D2" s="341"/>
      <c r="E2" s="86"/>
      <c r="F2" s="86"/>
      <c r="G2" s="87"/>
    </row>
    <row r="3" spans="1:7" ht="12.75" customHeight="1">
      <c r="A3" s="337" t="s">
        <v>340</v>
      </c>
      <c r="B3" s="338"/>
      <c r="C3" s="342" t="str">
        <f>'Basic Data'!C1</f>
        <v>May 2010</v>
      </c>
      <c r="D3" s="343"/>
      <c r="E3" s="88"/>
      <c r="F3" s="88"/>
      <c r="G3" s="88"/>
    </row>
    <row r="4" spans="1:4" s="41" customFormat="1" ht="16.5" customHeight="1">
      <c r="A4" s="40" t="s">
        <v>221</v>
      </c>
      <c r="B4" s="40" t="s">
        <v>71</v>
      </c>
      <c r="C4" s="40" t="s">
        <v>224</v>
      </c>
      <c r="D4" s="40" t="s">
        <v>225</v>
      </c>
    </row>
    <row r="5" spans="1:4" s="41" customFormat="1" ht="16.5" customHeight="1">
      <c r="A5" s="85" t="str">
        <f>IF(AND('Basic Data'!R29&gt;0),('Basic Data'!B29),("-"))</f>
        <v>K.Padmini</v>
      </c>
      <c r="B5" s="40" t="str">
        <f>IF(AND('Basic Data'!R29&gt;0),('Basic Data'!C29),("-"))</f>
        <v>Headmistress </v>
      </c>
      <c r="C5" s="40">
        <f>IF(AND('Basic Data'!R29&gt;0),('Basic Data'!AE29),("-"))</f>
        <v>0</v>
      </c>
      <c r="D5" s="40">
        <f>'Basic Data'!R29</f>
        <v>200</v>
      </c>
    </row>
    <row r="6" spans="1:4" s="41" customFormat="1" ht="16.5" customHeight="1">
      <c r="A6" s="85" t="str">
        <f>IF(AND('Basic Data'!R4&gt;0),('Basic Data'!B4),("-"))</f>
        <v>Name</v>
      </c>
      <c r="B6" s="40" t="str">
        <f>IF(AND('Basic Data'!R4&gt;0),('Basic Data'!C4),("-"))</f>
        <v>H.S.A</v>
      </c>
      <c r="C6" s="40">
        <f>IF(AND('Basic Data'!R4&gt;0),('Basic Data'!AE4),("-"))</f>
        <v>3021546</v>
      </c>
      <c r="D6" s="40">
        <f>'Basic Data'!R4</f>
        <v>100</v>
      </c>
    </row>
    <row r="7" spans="1:4" s="41" customFormat="1" ht="16.5" customHeight="1">
      <c r="A7" s="85" t="str">
        <f>IF(AND('Basic Data'!R5&gt;0),('Basic Data'!B5),("-"))</f>
        <v>Name</v>
      </c>
      <c r="B7" s="40" t="str">
        <f>IF(AND('Basic Data'!R5&gt;0),('Basic Data'!C5),("-"))</f>
        <v>H.S.A</v>
      </c>
      <c r="C7" s="40" t="str">
        <f>IF(AND('Basic Data'!R5&gt;0),('Basic Data'!AE5),("-"))</f>
        <v>KLM 13787</v>
      </c>
      <c r="D7" s="40">
        <f>'Basic Data'!R5</f>
        <v>150</v>
      </c>
    </row>
    <row r="8" spans="1:4" s="41" customFormat="1" ht="16.5" customHeight="1">
      <c r="A8" s="85" t="str">
        <f>IF(AND('Basic Data'!R6&gt;0),('Basic Data'!B6),("-"))</f>
        <v>Name</v>
      </c>
      <c r="B8" s="40" t="str">
        <f>IF(AND('Basic Data'!R6&gt;0),('Basic Data'!C6),("-"))</f>
        <v>H.S.A</v>
      </c>
      <c r="C8" s="40" t="str">
        <f>IF(AND('Basic Data'!R6&gt;0),('Basic Data'!AE6),("-"))</f>
        <v>-</v>
      </c>
      <c r="D8" s="40">
        <f>'Basic Data'!R6</f>
        <v>20</v>
      </c>
    </row>
    <row r="9" spans="1:4" s="41" customFormat="1" ht="16.5" customHeight="1">
      <c r="A9" s="85" t="str">
        <f>IF(AND('Basic Data'!R7&gt;0),('Basic Data'!B7),("-"))</f>
        <v>Name</v>
      </c>
      <c r="B9" s="40" t="str">
        <f>IF(AND('Basic Data'!R7&gt;0),('Basic Data'!C7),("-"))</f>
        <v>H.S.A</v>
      </c>
      <c r="C9" s="40" t="str">
        <f>IF(AND('Basic Data'!R7&gt;0),('Basic Data'!AE7),("-"))</f>
        <v>KLM 2040714</v>
      </c>
      <c r="D9" s="40">
        <f>'Basic Data'!R7</f>
        <v>150</v>
      </c>
    </row>
    <row r="10" spans="1:4" s="41" customFormat="1" ht="16.5" customHeight="1">
      <c r="A10" s="85" t="str">
        <f>IF(AND('Basic Data'!R8&gt;0),('Basic Data'!B8),("-"))</f>
        <v>Name</v>
      </c>
      <c r="B10" s="40" t="str">
        <f>IF(AND('Basic Data'!R8&gt;0),('Basic Data'!C8),("-"))</f>
        <v>H.S.A</v>
      </c>
      <c r="C10" s="40">
        <f>IF(AND('Basic Data'!R8&gt;0),('Basic Data'!AE8),("-"))</f>
        <v>3010071</v>
      </c>
      <c r="D10" s="40">
        <f>'Basic Data'!R8</f>
        <v>150</v>
      </c>
    </row>
    <row r="11" spans="1:4" s="41" customFormat="1" ht="16.5" customHeight="1">
      <c r="A11" s="85" t="str">
        <f>IF(AND('Basic Data'!R9&gt;0),('Basic Data'!B9),("-"))</f>
        <v>Name</v>
      </c>
      <c r="B11" s="40" t="str">
        <f>IF(AND('Basic Data'!R9&gt;0),('Basic Data'!C9),("-"))</f>
        <v>H.S.A</v>
      </c>
      <c r="C11" s="40" t="str">
        <f>IF(AND('Basic Data'!R9&gt;0),('Basic Data'!AE9),("-"))</f>
        <v>KLM 121016</v>
      </c>
      <c r="D11" s="40">
        <f>'Basic Data'!R9</f>
        <v>30</v>
      </c>
    </row>
    <row r="12" spans="1:4" s="41" customFormat="1" ht="16.5" customHeight="1">
      <c r="A12" s="85" t="str">
        <f>IF(AND('Basic Data'!R10&gt;0),('Basic Data'!B10),("-"))</f>
        <v>Name</v>
      </c>
      <c r="B12" s="40" t="str">
        <f>IF(AND('Basic Data'!R10&gt;0),('Basic Data'!C10),("-"))</f>
        <v>H.S.A</v>
      </c>
      <c r="C12" s="40" t="str">
        <f>IF(AND('Basic Data'!R10&gt;0),('Basic Data'!AE10),("-"))</f>
        <v>-</v>
      </c>
      <c r="D12" s="40">
        <f>'Basic Data'!R10</f>
        <v>150</v>
      </c>
    </row>
    <row r="13" spans="1:4" s="41" customFormat="1" ht="16.5" customHeight="1">
      <c r="A13" s="85" t="str">
        <f>IF(AND('Basic Data'!R11&gt;0),('Basic Data'!B11),("-"))</f>
        <v>-</v>
      </c>
      <c r="B13" s="40" t="str">
        <f>IF(AND('Basic Data'!R11&gt;0),('Basic Data'!C11),("-"))</f>
        <v>-</v>
      </c>
      <c r="C13" s="40" t="str">
        <f>IF(AND('Basic Data'!R11&gt;0),('Basic Data'!AE11),("-"))</f>
        <v>-</v>
      </c>
      <c r="D13" s="40">
        <f>'Basic Data'!R11</f>
        <v>0</v>
      </c>
    </row>
    <row r="14" spans="1:4" s="41" customFormat="1" ht="16.5" customHeight="1">
      <c r="A14" s="85" t="str">
        <f>IF(AND('Basic Data'!R12&gt;0),('Basic Data'!B12),("-"))</f>
        <v>Name</v>
      </c>
      <c r="B14" s="40" t="str">
        <f>IF(AND('Basic Data'!R12&gt;0),('Basic Data'!C12),("-"))</f>
        <v>H.S.A</v>
      </c>
      <c r="C14" s="40" t="str">
        <f>IF(AND('Basic Data'!R12&gt;0),('Basic Data'!AE12),("-"))</f>
        <v>-</v>
      </c>
      <c r="D14" s="40">
        <f>'Basic Data'!R12</f>
        <v>150</v>
      </c>
    </row>
    <row r="15" spans="1:4" s="41" customFormat="1" ht="16.5" customHeight="1">
      <c r="A15" s="85" t="str">
        <f>IF(AND('Basic Data'!R13&gt;0),('Basic Data'!B13),("-"))</f>
        <v>Name</v>
      </c>
      <c r="B15" s="40" t="str">
        <f>IF(AND('Basic Data'!R13&gt;0),('Basic Data'!C13),("-"))</f>
        <v>H.S.A</v>
      </c>
      <c r="C15" s="40" t="str">
        <f>IF(AND('Basic Data'!R13&gt;0),('Basic Data'!AE13),("-"))</f>
        <v>KLM 10702</v>
      </c>
      <c r="D15" s="40">
        <f>'Basic Data'!R13</f>
        <v>10</v>
      </c>
    </row>
    <row r="16" spans="1:4" s="41" customFormat="1" ht="16.5" customHeight="1">
      <c r="A16" s="85" t="str">
        <f>IF(AND('Basic Data'!R14&gt;0),('Basic Data'!B14),("-"))</f>
        <v>Name</v>
      </c>
      <c r="B16" s="40" t="str">
        <f>IF(AND('Basic Data'!R14&gt;0),('Basic Data'!C14),("-"))</f>
        <v>PD Teacher</v>
      </c>
      <c r="C16" s="40">
        <f>IF(AND('Basic Data'!R14&gt;0),('Basic Data'!AE14),("-"))</f>
        <v>2060299</v>
      </c>
      <c r="D16" s="40">
        <f>'Basic Data'!R14</f>
        <v>100</v>
      </c>
    </row>
    <row r="17" spans="1:4" s="41" customFormat="1" ht="16.5" customHeight="1">
      <c r="A17" s="85" t="str">
        <f>IF(AND('Basic Data'!R15&gt;0),('Basic Data'!B15),("-"))</f>
        <v>Name</v>
      </c>
      <c r="B17" s="40" t="str">
        <f>IF(AND('Basic Data'!R15&gt;0),('Basic Data'!C15),("-"))</f>
        <v>PD Teacher</v>
      </c>
      <c r="C17" s="40">
        <f>IF(AND('Basic Data'!R15&gt;0),('Basic Data'!AE15),("-"))</f>
        <v>2030226</v>
      </c>
      <c r="D17" s="40">
        <f>'Basic Data'!R15</f>
        <v>100</v>
      </c>
    </row>
    <row r="18" spans="1:4" s="41" customFormat="1" ht="16.5" customHeight="1">
      <c r="A18" s="85" t="str">
        <f>IF(AND('Basic Data'!R16&gt;0),('Basic Data'!B16),("-"))</f>
        <v>-</v>
      </c>
      <c r="B18" s="40" t="str">
        <f>IF(AND('Basic Data'!R16&gt;0),('Basic Data'!C16),("-"))</f>
        <v>-</v>
      </c>
      <c r="C18" s="40" t="str">
        <f>IF(AND('Basic Data'!R16&gt;0),('Basic Data'!AE16),("-"))</f>
        <v>-</v>
      </c>
      <c r="D18" s="40">
        <f>'Basic Data'!R16</f>
        <v>0</v>
      </c>
    </row>
    <row r="19" spans="1:4" s="41" customFormat="1" ht="16.5" customHeight="1">
      <c r="A19" s="85" t="str">
        <f>IF(AND('Basic Data'!R17&gt;0),('Basic Data'!B17),("-"))</f>
        <v>-</v>
      </c>
      <c r="B19" s="40" t="str">
        <f>IF(AND('Basic Data'!R17&gt;0),('Basic Data'!C17),("-"))</f>
        <v>-</v>
      </c>
      <c r="C19" s="40" t="str">
        <f>IF(AND('Basic Data'!R17&gt;0),('Basic Data'!AE17),("-"))</f>
        <v>-</v>
      </c>
      <c r="D19" s="40">
        <f>'Basic Data'!R17</f>
        <v>0</v>
      </c>
    </row>
    <row r="20" spans="1:4" s="41" customFormat="1" ht="16.5" customHeight="1">
      <c r="A20" s="85" t="str">
        <f>IF(AND('Basic Data'!R18&gt;0),('Basic Data'!B18),("-"))</f>
        <v>-</v>
      </c>
      <c r="B20" s="40" t="str">
        <f>IF(AND('Basic Data'!R18&gt;0),('Basic Data'!C18),("-"))</f>
        <v>-</v>
      </c>
      <c r="C20" s="40" t="str">
        <f>IF(AND('Basic Data'!R18&gt;0),('Basic Data'!AE18),("-"))</f>
        <v>-</v>
      </c>
      <c r="D20" s="40">
        <f>'Basic Data'!R18</f>
        <v>0</v>
      </c>
    </row>
    <row r="21" spans="1:4" s="41" customFormat="1" ht="16.5" customHeight="1">
      <c r="A21" s="85" t="str">
        <f>IF(AND('Basic Data'!R19&gt;0),('Basic Data'!B19),("-"))</f>
        <v>-</v>
      </c>
      <c r="B21" s="40" t="str">
        <f>IF(AND('Basic Data'!R19&gt;0),('Basic Data'!C19),("-"))</f>
        <v>-</v>
      </c>
      <c r="C21" s="40" t="str">
        <f>IF(AND('Basic Data'!R19&gt;0),('Basic Data'!AE19),("-"))</f>
        <v>-</v>
      </c>
      <c r="D21" s="40">
        <f>'Basic Data'!R19</f>
        <v>0</v>
      </c>
    </row>
    <row r="22" spans="1:4" s="41" customFormat="1" ht="16.5" customHeight="1">
      <c r="A22" s="85" t="str">
        <f>IF(AND('Basic Data'!R20&gt;0),('Basic Data'!B20),("-"))</f>
        <v>-</v>
      </c>
      <c r="B22" s="40" t="str">
        <f>IF(AND('Basic Data'!R20&gt;0),('Basic Data'!C20),("-"))</f>
        <v>-</v>
      </c>
      <c r="C22" s="40" t="str">
        <f>IF(AND('Basic Data'!R20&gt;0),('Basic Data'!AE20),("-"))</f>
        <v>-</v>
      </c>
      <c r="D22" s="40">
        <f>'Basic Data'!R20</f>
        <v>0</v>
      </c>
    </row>
    <row r="23" spans="1:4" s="41" customFormat="1" ht="16.5" customHeight="1">
      <c r="A23" s="85" t="str">
        <f>IF(AND('Basic Data'!R21&gt;0),('Basic Data'!B21),("-"))</f>
        <v>-</v>
      </c>
      <c r="B23" s="40" t="str">
        <f>IF(AND('Basic Data'!R21&gt;0),('Basic Data'!C21),("-"))</f>
        <v>-</v>
      </c>
      <c r="C23" s="40" t="str">
        <f>IF(AND('Basic Data'!R21&gt;0),('Basic Data'!AE21),("-"))</f>
        <v>-</v>
      </c>
      <c r="D23" s="40">
        <f>'Basic Data'!R21</f>
        <v>0</v>
      </c>
    </row>
    <row r="24" spans="1:4" s="41" customFormat="1" ht="16.5" customHeight="1">
      <c r="A24" s="85" t="str">
        <f>IF(AND('Basic Data'!R22&gt;0),('Basic Data'!B22),("-"))</f>
        <v>-</v>
      </c>
      <c r="B24" s="40" t="str">
        <f>IF(AND('Basic Data'!R22&gt;0),('Basic Data'!C22),("-"))</f>
        <v>-</v>
      </c>
      <c r="C24" s="40" t="str">
        <f>IF(AND('Basic Data'!R22&gt;0),('Basic Data'!AE22),("-"))</f>
        <v>-</v>
      </c>
      <c r="D24" s="40">
        <f>'Basic Data'!R22</f>
        <v>0</v>
      </c>
    </row>
    <row r="25" spans="1:4" s="41" customFormat="1" ht="16.5" customHeight="1">
      <c r="A25" s="85" t="str">
        <f>IF(AND('Basic Data'!R23&gt;0),('Basic Data'!B23),("-"))</f>
        <v>-</v>
      </c>
      <c r="B25" s="40" t="str">
        <f>IF(AND('Basic Data'!R23&gt;0),('Basic Data'!C23),("-"))</f>
        <v>-</v>
      </c>
      <c r="C25" s="40" t="str">
        <f>IF(AND('Basic Data'!R23&gt;0),('Basic Data'!AE23),("-"))</f>
        <v>-</v>
      </c>
      <c r="D25" s="40">
        <f>'Basic Data'!R23</f>
        <v>0</v>
      </c>
    </row>
    <row r="26" spans="1:4" s="41" customFormat="1" ht="16.5" customHeight="1">
      <c r="A26" s="85" t="str">
        <f>IF(AND('Basic Data'!R24&gt;0),('Basic Data'!B24),("-"))</f>
        <v>-</v>
      </c>
      <c r="B26" s="40" t="str">
        <f>IF(AND('Basic Data'!R24&gt;0),('Basic Data'!C24),("-"))</f>
        <v>-</v>
      </c>
      <c r="C26" s="40" t="str">
        <f>IF(AND('Basic Data'!R24&gt;0),('Basic Data'!AE24),("-"))</f>
        <v>-</v>
      </c>
      <c r="D26" s="40">
        <f>'Basic Data'!R24</f>
        <v>0</v>
      </c>
    </row>
    <row r="27" spans="1:4" s="41" customFormat="1" ht="16.5" customHeight="1">
      <c r="A27" s="85" t="str">
        <f>IF(AND('Basic Data'!R25&gt;0),('Basic Data'!B25),("-"))</f>
        <v>-</v>
      </c>
      <c r="B27" s="40" t="str">
        <f>IF(AND('Basic Data'!R25&gt;0),('Basic Data'!C25),("-"))</f>
        <v>-</v>
      </c>
      <c r="C27" s="40" t="str">
        <f>IF(AND('Basic Data'!R25&gt;0),('Basic Data'!AE25),("-"))</f>
        <v>-</v>
      </c>
      <c r="D27" s="40">
        <f>'Basic Data'!R25</f>
        <v>0</v>
      </c>
    </row>
    <row r="28" spans="1:4" s="41" customFormat="1" ht="16.5" customHeight="1">
      <c r="A28" s="85" t="str">
        <f>IF(AND('Basic Data'!R26&gt;0),('Basic Data'!B26),("-"))</f>
        <v>-</v>
      </c>
      <c r="B28" s="40" t="str">
        <f>IF(AND('Basic Data'!R26&gt;0),('Basic Data'!C26),("-"))</f>
        <v>-</v>
      </c>
      <c r="C28" s="40" t="str">
        <f>IF(AND('Basic Data'!R26&gt;0),('Basic Data'!AE26),("-"))</f>
        <v>-</v>
      </c>
      <c r="D28" s="40">
        <f>'Basic Data'!R26</f>
        <v>0</v>
      </c>
    </row>
    <row r="29" spans="1:4" s="41" customFormat="1" ht="16.5" customHeight="1">
      <c r="A29" s="85" t="str">
        <f>IF(AND('Basic Data'!R27&gt;0),('Basic Data'!B27),("-"))</f>
        <v>-</v>
      </c>
      <c r="B29" s="40" t="str">
        <f>IF(AND('Basic Data'!R27&gt;0),('Basic Data'!C27),("-"))</f>
        <v>-</v>
      </c>
      <c r="C29" s="40" t="str">
        <f>IF(AND('Basic Data'!R27&gt;0),('Basic Data'!AE27),("-"))</f>
        <v>-</v>
      </c>
      <c r="D29" s="40">
        <f>'Basic Data'!R27</f>
        <v>0</v>
      </c>
    </row>
    <row r="30" spans="1:4" s="1" customFormat="1" ht="12.75">
      <c r="A30" s="45" t="s">
        <v>217</v>
      </c>
      <c r="B30" s="3"/>
      <c r="C30" s="3"/>
      <c r="D30" s="4">
        <f>SUM(D5:D29)</f>
        <v>1310</v>
      </c>
    </row>
    <row r="33" spans="1:4" s="44" customFormat="1" ht="12.75">
      <c r="A33" s="120" t="s">
        <v>284</v>
      </c>
      <c r="B33" s="125" t="str">
        <f>'Basic Data'!C30</f>
        <v>Uppala</v>
      </c>
      <c r="C33" s="126"/>
      <c r="D33" s="127"/>
    </row>
    <row r="34" spans="1:4" s="44" customFormat="1" ht="12.75">
      <c r="A34" s="120" t="s">
        <v>236</v>
      </c>
      <c r="B34" s="128">
        <f>'Basic Data'!C31</f>
        <v>40330</v>
      </c>
      <c r="C34" s="126"/>
      <c r="D34" s="127"/>
    </row>
    <row r="35" spans="3:5" s="44" customFormat="1" ht="28.5" customHeight="1">
      <c r="C35" s="333" t="str">
        <f>'Basic Data'!C32:J32</f>
        <v>Headmistress GHSS UPPALA</v>
      </c>
      <c r="D35" s="333"/>
      <c r="E35" s="122"/>
    </row>
  </sheetData>
  <sheetProtection password="CCB7" sheet="1" objects="1" scenarios="1"/>
  <mergeCells count="5">
    <mergeCell ref="C35:D35"/>
    <mergeCell ref="A1:D1"/>
    <mergeCell ref="A2:D2"/>
    <mergeCell ref="A3:B3"/>
    <mergeCell ref="C3:D3"/>
  </mergeCells>
  <printOptions/>
  <pageMargins left="0.6" right="0.75" top="1.14" bottom="1" header="0.5" footer="0.5"/>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O85"/>
  <sheetViews>
    <sheetView workbookViewId="0" topLeftCell="A1">
      <selection activeCell="C6" sqref="C6"/>
    </sheetView>
  </sheetViews>
  <sheetFormatPr defaultColWidth="9.140625" defaultRowHeight="12.75"/>
  <cols>
    <col min="1" max="1" width="8.00390625" style="36" customWidth="1"/>
    <col min="2" max="2" width="21.8515625" style="0" customWidth="1"/>
    <col min="3" max="3" width="20.00390625" style="0" customWidth="1"/>
    <col min="4" max="4" width="14.421875" style="35" customWidth="1"/>
    <col min="5" max="5" width="9.421875" style="0" customWidth="1"/>
    <col min="6" max="6" width="7.28125" style="0" customWidth="1"/>
    <col min="7" max="7" width="8.28125" style="35" customWidth="1"/>
    <col min="11" max="11" width="17.7109375" style="0" customWidth="1"/>
  </cols>
  <sheetData>
    <row r="1" spans="1:11" ht="15">
      <c r="A1" s="372" t="s">
        <v>204</v>
      </c>
      <c r="B1" s="372"/>
      <c r="C1" s="372"/>
      <c r="D1" s="372"/>
      <c r="E1" s="372"/>
      <c r="F1" s="372"/>
      <c r="G1" s="372"/>
      <c r="H1" s="372"/>
      <c r="I1" s="372"/>
      <c r="J1" s="372"/>
      <c r="K1" s="372"/>
    </row>
    <row r="2" spans="1:11" ht="12.75">
      <c r="A2" s="354" t="s">
        <v>205</v>
      </c>
      <c r="B2" s="354"/>
      <c r="C2" s="354"/>
      <c r="D2" s="354"/>
      <c r="E2" s="354"/>
      <c r="F2" s="354"/>
      <c r="G2" s="354"/>
      <c r="H2" s="354"/>
      <c r="I2" s="354"/>
      <c r="J2" s="354"/>
      <c r="K2" s="354"/>
    </row>
    <row r="3" spans="1:15" ht="12.75">
      <c r="A3" s="60" t="s">
        <v>234</v>
      </c>
      <c r="B3" s="114" t="str">
        <f>'Basic Data'!C1</f>
        <v>May 2010</v>
      </c>
      <c r="C3" s="114"/>
      <c r="D3" s="374" t="s">
        <v>238</v>
      </c>
      <c r="E3" s="374"/>
      <c r="F3" s="374"/>
      <c r="G3" s="374"/>
      <c r="H3" s="374"/>
      <c r="I3" s="374"/>
      <c r="J3" s="373" t="str">
        <f>'Basic Data'!C35</f>
        <v>Manjeswar</v>
      </c>
      <c r="K3" s="373"/>
      <c r="L3" s="36"/>
      <c r="M3" s="36"/>
      <c r="N3" s="36"/>
      <c r="O3" s="36"/>
    </row>
    <row r="4" spans="1:11" ht="12.75">
      <c r="A4" s="110" t="s">
        <v>206</v>
      </c>
      <c r="B4" s="110"/>
      <c r="C4" s="110"/>
      <c r="D4" s="110"/>
      <c r="E4" s="110"/>
      <c r="F4" s="111" t="s">
        <v>207</v>
      </c>
      <c r="G4" s="112"/>
      <c r="H4" s="112"/>
      <c r="I4" s="112"/>
      <c r="J4" s="112"/>
      <c r="K4" s="113"/>
    </row>
    <row r="5" spans="1:11" ht="12.75">
      <c r="A5" s="110"/>
      <c r="B5" s="110"/>
      <c r="C5" s="110"/>
      <c r="D5" s="110"/>
      <c r="E5" s="110"/>
      <c r="F5" s="110" t="s">
        <v>208</v>
      </c>
      <c r="G5" s="110"/>
      <c r="H5" s="110"/>
      <c r="I5" s="110"/>
      <c r="J5" s="110"/>
      <c r="K5" s="110"/>
    </row>
    <row r="6" spans="1:11" s="46" customFormat="1" ht="45">
      <c r="A6" s="37" t="s">
        <v>209</v>
      </c>
      <c r="B6" s="37" t="s">
        <v>210</v>
      </c>
      <c r="C6" s="37"/>
      <c r="D6" s="37" t="s">
        <v>211</v>
      </c>
      <c r="E6" s="37" t="s">
        <v>212</v>
      </c>
      <c r="F6" s="37" t="s">
        <v>213</v>
      </c>
      <c r="G6" s="37" t="s">
        <v>214</v>
      </c>
      <c r="H6" s="37" t="s">
        <v>178</v>
      </c>
      <c r="I6" s="37" t="s">
        <v>67</v>
      </c>
      <c r="J6" s="37" t="s">
        <v>215</v>
      </c>
      <c r="K6" s="37" t="s">
        <v>216</v>
      </c>
    </row>
    <row r="7" spans="1:11" ht="15" customHeight="1">
      <c r="A7" s="363" t="str">
        <f>'Basic Data'!C32</f>
        <v>Headmistress GHSS UPPALA</v>
      </c>
      <c r="B7" s="40" t="str">
        <f>IF(AND('Basic Data'!N29&gt;0),('Basic Data'!B29),("-"))</f>
        <v>-</v>
      </c>
      <c r="C7" s="40" t="str">
        <f>IF(AND('Basic Data'!N29&gt;0),('Basic Data'!C29),("-"))</f>
        <v>-</v>
      </c>
      <c r="D7" s="62" t="str">
        <f>IF(AND('Basic Data'!N29&gt;0),('Basic Data'!AF29),("-"))</f>
        <v>-</v>
      </c>
      <c r="E7" s="63">
        <f>'Basic Data'!N29</f>
        <v>0</v>
      </c>
      <c r="F7" s="63">
        <f>'Basic Data'!O29</f>
        <v>0</v>
      </c>
      <c r="G7" s="62" t="str">
        <f>IF(AND('Basic Data'!N29&gt;0),('Basic Data'!AH29),("-"))</f>
        <v>-</v>
      </c>
      <c r="H7" s="63">
        <f>E7+F7</f>
        <v>0</v>
      </c>
      <c r="I7" s="366" t="s">
        <v>228</v>
      </c>
      <c r="J7" s="369" t="s">
        <v>229</v>
      </c>
      <c r="K7" s="115"/>
    </row>
    <row r="8" spans="1:11" ht="15" customHeight="1">
      <c r="A8" s="364"/>
      <c r="B8" s="40" t="str">
        <f>IF(AND('Basic Data'!N4&gt;0),('Basic Data'!B4),("-"))</f>
        <v>Name</v>
      </c>
      <c r="C8" s="40" t="str">
        <f>IF(AND('Basic Data'!N4&gt;0),('Basic Data'!C4),("-"))</f>
        <v>H.S.A</v>
      </c>
      <c r="D8" s="62" t="str">
        <f>IF(AND('Basic Data'!N4&gt;0),('Basic Data'!AF4),("-"))</f>
        <v>PEP 7796</v>
      </c>
      <c r="E8" s="63">
        <f>'Basic Data'!N4</f>
        <v>3000</v>
      </c>
      <c r="F8" s="63">
        <f>'Basic Data'!O4</f>
        <v>0</v>
      </c>
      <c r="G8" s="62">
        <f>IF(AND('Basic Data'!N4&gt;0),('Basic Data'!AH4),("-"))</f>
        <v>0</v>
      </c>
      <c r="H8" s="63">
        <f aca="true" t="shared" si="0" ref="H8:H24">E8+F8</f>
        <v>3000</v>
      </c>
      <c r="I8" s="367"/>
      <c r="J8" s="370"/>
      <c r="K8" s="116"/>
    </row>
    <row r="9" spans="1:11" ht="15" customHeight="1">
      <c r="A9" s="364"/>
      <c r="B9" s="40" t="str">
        <f>IF(AND('Basic Data'!N5&gt;0),('Basic Data'!B5),("-"))</f>
        <v>Name</v>
      </c>
      <c r="C9" s="40" t="str">
        <f>IF(AND('Basic Data'!N5&gt;0),('Basic Data'!C5),("-"))</f>
        <v>H.S.A</v>
      </c>
      <c r="D9" s="62" t="str">
        <f>IF(AND('Basic Data'!N5&gt;0),('Basic Data'!AF5),("-"))</f>
        <v>PEQ   14155</v>
      </c>
      <c r="E9" s="63">
        <f>'Basic Data'!N5</f>
        <v>3000</v>
      </c>
      <c r="F9" s="63">
        <f>'Basic Data'!O5</f>
        <v>0</v>
      </c>
      <c r="G9" s="62">
        <f>IF(AND('Basic Data'!N5&gt;0),('Basic Data'!AH5),("-"))</f>
        <v>0</v>
      </c>
      <c r="H9" s="63">
        <f t="shared" si="0"/>
        <v>3000</v>
      </c>
      <c r="I9" s="367"/>
      <c r="J9" s="370"/>
      <c r="K9" s="116"/>
    </row>
    <row r="10" spans="1:11" ht="15" customHeight="1">
      <c r="A10" s="364"/>
      <c r="B10" s="40" t="str">
        <f>IF(AND('Basic Data'!N6&gt;0),('Basic Data'!B6),("-"))</f>
        <v>Name</v>
      </c>
      <c r="C10" s="40" t="str">
        <f>IF(AND('Basic Data'!N6&gt;0),('Basic Data'!C6),("-"))</f>
        <v>H.S.A</v>
      </c>
      <c r="D10" s="62" t="str">
        <f>IF(AND('Basic Data'!N6&gt;0),('Basic Data'!AF6),("-"))</f>
        <v>PEQ   14457</v>
      </c>
      <c r="E10" s="63">
        <f>'Basic Data'!N6</f>
        <v>1500</v>
      </c>
      <c r="F10" s="63">
        <f>'Basic Data'!O6</f>
        <v>0</v>
      </c>
      <c r="G10" s="62">
        <f>IF(AND('Basic Data'!N6&gt;0),('Basic Data'!AH6),("-"))</f>
        <v>0</v>
      </c>
      <c r="H10" s="63">
        <f t="shared" si="0"/>
        <v>1500</v>
      </c>
      <c r="I10" s="367"/>
      <c r="J10" s="370"/>
      <c r="K10" s="116"/>
    </row>
    <row r="11" spans="1:11" ht="15" customHeight="1">
      <c r="A11" s="364"/>
      <c r="B11" s="40" t="str">
        <f>IF(AND('Basic Data'!N7&gt;0),('Basic Data'!B7),("-"))</f>
        <v>Name</v>
      </c>
      <c r="C11" s="40" t="str">
        <f>IF(AND('Basic Data'!N7&gt;0),('Basic Data'!C7),("-"))</f>
        <v>H.S.A</v>
      </c>
      <c r="D11" s="62" t="str">
        <f>IF(AND('Basic Data'!N7&gt;0),('Basic Data'!AF7),("-"))</f>
        <v>PEQ   14436</v>
      </c>
      <c r="E11" s="63">
        <f>'Basic Data'!N7</f>
        <v>1000</v>
      </c>
      <c r="F11" s="63">
        <f>'Basic Data'!O7</f>
        <v>2800</v>
      </c>
      <c r="G11" s="62">
        <f>IF(AND('Basic Data'!N7&gt;0),('Basic Data'!AH7),("-"))</f>
        <v>0</v>
      </c>
      <c r="H11" s="63">
        <f t="shared" si="0"/>
        <v>3800</v>
      </c>
      <c r="I11" s="367"/>
      <c r="J11" s="370"/>
      <c r="K11" s="116"/>
    </row>
    <row r="12" spans="1:11" ht="15" customHeight="1">
      <c r="A12" s="364"/>
      <c r="B12" s="40" t="str">
        <f>IF(AND('Basic Data'!N8&gt;0),('Basic Data'!B8),("-"))</f>
        <v>Name</v>
      </c>
      <c r="C12" s="40" t="str">
        <f>IF(AND('Basic Data'!N8&gt;0),('Basic Data'!C8),("-"))</f>
        <v>H.S.A</v>
      </c>
      <c r="D12" s="62" t="str">
        <f>IF(AND('Basic Data'!N8&gt;0),('Basic Data'!AF8),("-"))</f>
        <v>PEN   12392</v>
      </c>
      <c r="E12" s="63">
        <f>'Basic Data'!N8</f>
        <v>1000</v>
      </c>
      <c r="F12" s="63">
        <f>'Basic Data'!O8</f>
        <v>1650</v>
      </c>
      <c r="G12" s="62">
        <f>IF(AND('Basic Data'!N8&gt;0),('Basic Data'!AH8),("-"))</f>
        <v>0</v>
      </c>
      <c r="H12" s="63">
        <f t="shared" si="0"/>
        <v>2650</v>
      </c>
      <c r="I12" s="367"/>
      <c r="J12" s="370"/>
      <c r="K12" s="116"/>
    </row>
    <row r="13" spans="1:11" ht="15" customHeight="1">
      <c r="A13" s="364"/>
      <c r="B13" s="40" t="str">
        <f>IF(AND('Basic Data'!N9&gt;0),('Basic Data'!B9),("-"))</f>
        <v>-</v>
      </c>
      <c r="C13" s="40" t="str">
        <f>IF(AND('Basic Data'!N9&gt;0),('Basic Data'!C9),("-"))</f>
        <v>-</v>
      </c>
      <c r="D13" s="62" t="str">
        <f>IF(AND('Basic Data'!N9&gt;0),('Basic Data'!AF9),("-"))</f>
        <v>-</v>
      </c>
      <c r="E13" s="63">
        <f>'Basic Data'!N9</f>
        <v>0</v>
      </c>
      <c r="F13" s="63">
        <f>'Basic Data'!O9</f>
        <v>0</v>
      </c>
      <c r="G13" s="62" t="str">
        <f>IF(AND('Basic Data'!N9&gt;0),('Basic Data'!AH9),("-"))</f>
        <v>-</v>
      </c>
      <c r="H13" s="63">
        <f t="shared" si="0"/>
        <v>0</v>
      </c>
      <c r="I13" s="367"/>
      <c r="J13" s="370"/>
      <c r="K13" s="116"/>
    </row>
    <row r="14" spans="1:11" ht="15" customHeight="1">
      <c r="A14" s="364"/>
      <c r="B14" s="40" t="str">
        <f>IF(AND('Basic Data'!N10&gt;0),('Basic Data'!B10),("-"))</f>
        <v>Name</v>
      </c>
      <c r="C14" s="40" t="str">
        <f>IF(AND('Basic Data'!N10&gt;0),('Basic Data'!C10),("-"))</f>
        <v>H.S.A</v>
      </c>
      <c r="D14" s="62" t="str">
        <f>IF(AND('Basic Data'!N10&gt;0),('Basic Data'!AF10),("-"))</f>
        <v>PEQ   14846</v>
      </c>
      <c r="E14" s="63">
        <f>'Basic Data'!N10</f>
        <v>1000</v>
      </c>
      <c r="F14" s="63">
        <f>'Basic Data'!O10</f>
        <v>0</v>
      </c>
      <c r="G14" s="62">
        <f>IF(AND('Basic Data'!N10&gt;0),('Basic Data'!AH10),("-"))</f>
        <v>0</v>
      </c>
      <c r="H14" s="63">
        <f t="shared" si="0"/>
        <v>1000</v>
      </c>
      <c r="I14" s="367"/>
      <c r="J14" s="370"/>
      <c r="K14" s="116"/>
    </row>
    <row r="15" spans="1:11" ht="15" customHeight="1">
      <c r="A15" s="364"/>
      <c r="B15" s="40" t="str">
        <f>IF(AND('Basic Data'!N11&gt;0),('Basic Data'!B11),("-"))</f>
        <v>-</v>
      </c>
      <c r="C15" s="40" t="str">
        <f>IF(AND('Basic Data'!N11&gt;0),('Basic Data'!C11),("-"))</f>
        <v>-</v>
      </c>
      <c r="D15" s="62" t="str">
        <f>IF(AND('Basic Data'!N11&gt;0),('Basic Data'!AF11),("-"))</f>
        <v>-</v>
      </c>
      <c r="E15" s="63">
        <f>'Basic Data'!N11</f>
        <v>0</v>
      </c>
      <c r="F15" s="63">
        <f>'Basic Data'!O11</f>
        <v>0</v>
      </c>
      <c r="G15" s="62" t="str">
        <f>IF(AND('Basic Data'!N11&gt;0),('Basic Data'!AH11),("-"))</f>
        <v>-</v>
      </c>
      <c r="H15" s="63">
        <f t="shared" si="0"/>
        <v>0</v>
      </c>
      <c r="I15" s="367"/>
      <c r="J15" s="370"/>
      <c r="K15" s="116"/>
    </row>
    <row r="16" spans="1:11" ht="15" customHeight="1">
      <c r="A16" s="364"/>
      <c r="B16" s="40" t="str">
        <f>IF(AND('Basic Data'!N12&gt;0),('Basic Data'!B12),("-"))</f>
        <v>Name</v>
      </c>
      <c r="C16" s="40" t="str">
        <f>IF(AND('Basic Data'!N12&gt;0),('Basic Data'!C12),("-"))</f>
        <v>H.S.A</v>
      </c>
      <c r="D16" s="62" t="str">
        <f>IF(AND('Basic Data'!N12&gt;0),('Basic Data'!AF12),("-"))</f>
        <v>PEQ   14808</v>
      </c>
      <c r="E16" s="63">
        <f>'Basic Data'!N12</f>
        <v>1000</v>
      </c>
      <c r="F16" s="63">
        <f>'Basic Data'!O12</f>
        <v>0</v>
      </c>
      <c r="G16" s="62">
        <f>IF(AND('Basic Data'!N12&gt;0),('Basic Data'!AH12),("-"))</f>
        <v>0</v>
      </c>
      <c r="H16" s="63">
        <f t="shared" si="0"/>
        <v>1000</v>
      </c>
      <c r="I16" s="367"/>
      <c r="J16" s="370"/>
      <c r="K16" s="116"/>
    </row>
    <row r="17" spans="1:11" ht="15" customHeight="1">
      <c r="A17" s="364"/>
      <c r="B17" s="40" t="str">
        <f>IF(AND('Basic Data'!N13&gt;0),('Basic Data'!B13),("-"))</f>
        <v>Name</v>
      </c>
      <c r="C17" s="40" t="str">
        <f>IF(AND('Basic Data'!N13&gt;0),('Basic Data'!C13),("-"))</f>
        <v>H.S.A</v>
      </c>
      <c r="D17" s="62" t="str">
        <f>IF(AND('Basic Data'!N13&gt;0),('Basic Data'!AF13),("-"))</f>
        <v>PEQ   14124</v>
      </c>
      <c r="E17" s="63">
        <f>'Basic Data'!N13</f>
        <v>750</v>
      </c>
      <c r="F17" s="63">
        <f>'Basic Data'!O13</f>
        <v>0</v>
      </c>
      <c r="G17" s="62">
        <f>IF(AND('Basic Data'!N13&gt;0),('Basic Data'!AH13),("-"))</f>
        <v>0</v>
      </c>
      <c r="H17" s="63">
        <f t="shared" si="0"/>
        <v>750</v>
      </c>
      <c r="I17" s="367"/>
      <c r="J17" s="370"/>
      <c r="K17" s="116"/>
    </row>
    <row r="18" spans="1:11" ht="15" customHeight="1">
      <c r="A18" s="364"/>
      <c r="B18" s="40" t="str">
        <f>IF(AND('Basic Data'!N14&gt;0),('Basic Data'!B14),("-"))</f>
        <v>Name</v>
      </c>
      <c r="C18" s="40" t="str">
        <f>IF(AND('Basic Data'!N14&gt;0),('Basic Data'!C14),("-"))</f>
        <v>PD Teacher</v>
      </c>
      <c r="D18" s="62" t="str">
        <f>IF(AND('Basic Data'!N14&gt;0),('Basic Data'!AF14),("-"))</f>
        <v>PEQ   14720</v>
      </c>
      <c r="E18" s="63">
        <f>'Basic Data'!N14</f>
        <v>500</v>
      </c>
      <c r="F18" s="63">
        <f>'Basic Data'!O14</f>
        <v>0</v>
      </c>
      <c r="G18" s="62">
        <f>IF(AND('Basic Data'!N14&gt;0),('Basic Data'!AH14),("-"))</f>
        <v>0</v>
      </c>
      <c r="H18" s="63">
        <f t="shared" si="0"/>
        <v>500</v>
      </c>
      <c r="I18" s="367"/>
      <c r="J18" s="370"/>
      <c r="K18" s="116"/>
    </row>
    <row r="19" spans="1:11" ht="15" customHeight="1">
      <c r="A19" s="364"/>
      <c r="B19" s="40" t="str">
        <f>IF(AND('Basic Data'!N15&gt;0),('Basic Data'!B15),("-"))</f>
        <v>Name</v>
      </c>
      <c r="C19" s="40" t="str">
        <f>IF(AND('Basic Data'!N15&gt;0),('Basic Data'!C15),("-"))</f>
        <v>PD Teacher</v>
      </c>
      <c r="D19" s="62" t="str">
        <f>IF(AND('Basic Data'!N15&gt;0),('Basic Data'!AF15),("-"))</f>
        <v>PEQ   14538</v>
      </c>
      <c r="E19" s="63">
        <f>'Basic Data'!N15</f>
        <v>750</v>
      </c>
      <c r="F19" s="63">
        <f>'Basic Data'!O15</f>
        <v>0</v>
      </c>
      <c r="G19" s="62" t="str">
        <f>IF(AND('Basic Data'!N15&gt;0),('Basic Data'!AH15),("-"))</f>
        <v>22/32</v>
      </c>
      <c r="H19" s="63">
        <f t="shared" si="0"/>
        <v>750</v>
      </c>
      <c r="I19" s="367"/>
      <c r="J19" s="370"/>
      <c r="K19" s="116"/>
    </row>
    <row r="20" spans="1:11" ht="15" customHeight="1">
      <c r="A20" s="364"/>
      <c r="B20" s="40" t="str">
        <f>IF(AND('Basic Data'!N16&gt;0),('Basic Data'!B16),("-"))</f>
        <v>Name</v>
      </c>
      <c r="C20" s="40" t="str">
        <f>IF(AND('Basic Data'!N16&gt;0),('Basic Data'!C16),("-"))</f>
        <v>PD Teacher</v>
      </c>
      <c r="D20" s="62" t="str">
        <f>IF(AND('Basic Data'!N16&gt;0),('Basic Data'!AF16),("-"))</f>
        <v>PEQ   14191</v>
      </c>
      <c r="E20" s="63">
        <f>'Basic Data'!N16</f>
        <v>600</v>
      </c>
      <c r="F20" s="63">
        <f>'Basic Data'!O16</f>
        <v>1200</v>
      </c>
      <c r="G20" s="62">
        <f>IF(AND('Basic Data'!N16&gt;0),('Basic Data'!AH16),("-"))</f>
        <v>0</v>
      </c>
      <c r="H20" s="63">
        <f t="shared" si="0"/>
        <v>1800</v>
      </c>
      <c r="I20" s="367"/>
      <c r="J20" s="370"/>
      <c r="K20" s="116"/>
    </row>
    <row r="21" spans="1:11" ht="15" customHeight="1">
      <c r="A21" s="364"/>
      <c r="B21" s="40" t="str">
        <f>IF(AND('Basic Data'!N17&gt;0),('Basic Data'!B17),("-"))</f>
        <v>Name</v>
      </c>
      <c r="C21" s="40" t="str">
        <f>IF(AND('Basic Data'!N17&gt;0),('Basic Data'!C17),("-"))</f>
        <v>PD Teacher</v>
      </c>
      <c r="D21" s="62" t="str">
        <f>IF(AND('Basic Data'!N17&gt;0),('Basic Data'!AF17),("-"))</f>
        <v>PEQ   14226</v>
      </c>
      <c r="E21" s="63">
        <f>'Basic Data'!N17</f>
        <v>600</v>
      </c>
      <c r="F21" s="63">
        <f>'Basic Data'!O17</f>
        <v>0</v>
      </c>
      <c r="G21" s="62" t="str">
        <f>IF(AND('Basic Data'!N17&gt;0),('Basic Data'!AH17),("-"))</f>
        <v>21/30</v>
      </c>
      <c r="H21" s="63">
        <f t="shared" si="0"/>
        <v>600</v>
      </c>
      <c r="I21" s="367"/>
      <c r="J21" s="370"/>
      <c r="K21" s="116"/>
    </row>
    <row r="22" spans="1:11" ht="15" customHeight="1">
      <c r="A22" s="364"/>
      <c r="B22" s="40" t="str">
        <f>IF(AND('Basic Data'!N18&gt;0),('Basic Data'!B18),("-"))</f>
        <v>Name</v>
      </c>
      <c r="C22" s="40" t="str">
        <f>IF(AND('Basic Data'!N18&gt;0),('Basic Data'!C18),("-"))</f>
        <v>PD Teacher</v>
      </c>
      <c r="D22" s="62" t="str">
        <f>IF(AND('Basic Data'!N18&gt;0),('Basic Data'!AF18),("-"))</f>
        <v>PEQ   14281</v>
      </c>
      <c r="E22" s="63">
        <f>'Basic Data'!N18</f>
        <v>600</v>
      </c>
      <c r="F22" s="63">
        <f>'Basic Data'!O18</f>
        <v>1100</v>
      </c>
      <c r="G22" s="62">
        <f>IF(AND('Basic Data'!N18&gt;0),('Basic Data'!AH18),("-"))</f>
        <v>0</v>
      </c>
      <c r="H22" s="63">
        <f t="shared" si="0"/>
        <v>1700</v>
      </c>
      <c r="I22" s="367"/>
      <c r="J22" s="370"/>
      <c r="K22" s="116"/>
    </row>
    <row r="23" spans="1:11" ht="15" customHeight="1">
      <c r="A23" s="364"/>
      <c r="B23" s="40" t="str">
        <f>IF(AND('Basic Data'!N19&gt;0),('Basic Data'!B19),("-"))</f>
        <v>Name</v>
      </c>
      <c r="C23" s="40" t="str">
        <f>IF(AND('Basic Data'!N19&gt;0),('Basic Data'!C19),("-"))</f>
        <v>L D Clerk</v>
      </c>
      <c r="D23" s="62" t="str">
        <f>IF(AND('Basic Data'!N19&gt;0),('Basic Data'!AF19),("-"))</f>
        <v>PEQ   14759</v>
      </c>
      <c r="E23" s="63">
        <f>'Basic Data'!N19</f>
        <v>300</v>
      </c>
      <c r="F23" s="63">
        <f>'Basic Data'!O19</f>
        <v>0</v>
      </c>
      <c r="G23" s="62">
        <f>IF(AND('Basic Data'!N19&gt;0),('Basic Data'!AH19),("-"))</f>
        <v>0</v>
      </c>
      <c r="H23" s="63">
        <f t="shared" si="0"/>
        <v>300</v>
      </c>
      <c r="I23" s="367"/>
      <c r="J23" s="370"/>
      <c r="K23" s="116"/>
    </row>
    <row r="24" spans="1:11" ht="15" customHeight="1">
      <c r="A24" s="364"/>
      <c r="B24" s="40" t="str">
        <f>IF(AND('Basic Data'!N20&gt;0),('Basic Data'!B20),("-"))</f>
        <v>-</v>
      </c>
      <c r="C24" s="40" t="str">
        <f>IF(AND('Basic Data'!N20&gt;0),('Basic Data'!C20),("-"))</f>
        <v>-</v>
      </c>
      <c r="D24" s="62" t="str">
        <f>IF(AND('Basic Data'!N20&gt;0),('Basic Data'!AF20),("-"))</f>
        <v>-</v>
      </c>
      <c r="E24" s="63">
        <f>'Basic Data'!N20</f>
        <v>0</v>
      </c>
      <c r="F24" s="63">
        <f>'Basic Data'!O20</f>
        <v>0</v>
      </c>
      <c r="G24" s="62" t="str">
        <f>IF(AND('Basic Data'!N20&gt;0),('Basic Data'!AH20),("-"))</f>
        <v>-</v>
      </c>
      <c r="H24" s="63">
        <f t="shared" si="0"/>
        <v>0</v>
      </c>
      <c r="I24" s="367"/>
      <c r="J24" s="370"/>
      <c r="K24" s="116"/>
    </row>
    <row r="25" spans="1:11" ht="15" customHeight="1">
      <c r="A25" s="364"/>
      <c r="B25" s="40" t="str">
        <f>IF(AND('Basic Data'!N21&gt;0),('Basic Data'!B21),("-"))</f>
        <v>-</v>
      </c>
      <c r="C25" s="40" t="str">
        <f>IF(AND('Basic Data'!N21&gt;0),('Basic Data'!C21),("-"))</f>
        <v>-</v>
      </c>
      <c r="D25" s="62" t="str">
        <f>IF(AND('Basic Data'!N21&gt;0),('Basic Data'!AF21),("-"))</f>
        <v>-</v>
      </c>
      <c r="E25" s="63">
        <f>'Basic Data'!N21</f>
        <v>0</v>
      </c>
      <c r="F25" s="63">
        <f>'Basic Data'!O21</f>
        <v>0</v>
      </c>
      <c r="G25" s="62" t="str">
        <f>IF(AND('Basic Data'!N21&gt;0),('Basic Data'!AH21),("-"))</f>
        <v>-</v>
      </c>
      <c r="H25" s="63">
        <f aca="true" t="shared" si="1" ref="H25:H30">E25+F25</f>
        <v>0</v>
      </c>
      <c r="I25" s="367"/>
      <c r="J25" s="370"/>
      <c r="K25" s="116"/>
    </row>
    <row r="26" spans="1:11" ht="15" customHeight="1">
      <c r="A26" s="364"/>
      <c r="B26" s="40" t="str">
        <f>IF(AND('Basic Data'!N22&gt;0),('Basic Data'!B22),("-"))</f>
        <v>-</v>
      </c>
      <c r="C26" s="40" t="str">
        <f>IF(AND('Basic Data'!N22&gt;0),('Basic Data'!C22),("-"))</f>
        <v>-</v>
      </c>
      <c r="D26" s="62" t="str">
        <f>IF(AND('Basic Data'!N22&gt;0),('Basic Data'!AF22),("-"))</f>
        <v>-</v>
      </c>
      <c r="E26" s="63">
        <f>'Basic Data'!N22</f>
        <v>0</v>
      </c>
      <c r="F26" s="63">
        <f>'Basic Data'!O22</f>
        <v>0</v>
      </c>
      <c r="G26" s="62" t="str">
        <f>IF(AND('Basic Data'!N22&gt;0),('Basic Data'!AH22),("-"))</f>
        <v>-</v>
      </c>
      <c r="H26" s="63">
        <f t="shared" si="1"/>
        <v>0</v>
      </c>
      <c r="I26" s="367"/>
      <c r="J26" s="370"/>
      <c r="K26" s="116"/>
    </row>
    <row r="27" spans="1:11" ht="15" customHeight="1">
      <c r="A27" s="364"/>
      <c r="B27" s="40" t="str">
        <f>IF(AND('Basic Data'!N23&gt;0),('Basic Data'!B23),("-"))</f>
        <v>-</v>
      </c>
      <c r="C27" s="40" t="str">
        <f>IF(AND('Basic Data'!N23&gt;0),('Basic Data'!C23),("-"))</f>
        <v>-</v>
      </c>
      <c r="D27" s="62" t="str">
        <f>IF(AND('Basic Data'!N23&gt;0),('Basic Data'!AF23),("-"))</f>
        <v>-</v>
      </c>
      <c r="E27" s="63">
        <f>'Basic Data'!N23</f>
        <v>0</v>
      </c>
      <c r="F27" s="63">
        <f>'Basic Data'!O23</f>
        <v>0</v>
      </c>
      <c r="G27" s="62" t="str">
        <f>IF(AND('Basic Data'!N23&gt;0),('Basic Data'!AH23),("-"))</f>
        <v>-</v>
      </c>
      <c r="H27" s="63">
        <f t="shared" si="1"/>
        <v>0</v>
      </c>
      <c r="I27" s="367"/>
      <c r="J27" s="370"/>
      <c r="K27" s="116"/>
    </row>
    <row r="28" spans="1:11" ht="15" customHeight="1">
      <c r="A28" s="364"/>
      <c r="B28" s="40" t="str">
        <f>IF(AND('Basic Data'!N24&gt;0),('Basic Data'!B24),("-"))</f>
        <v>-</v>
      </c>
      <c r="C28" s="40" t="str">
        <f>IF(AND('Basic Data'!N24&gt;0),('Basic Data'!C24),("-"))</f>
        <v>-</v>
      </c>
      <c r="D28" s="62" t="str">
        <f>IF(AND('Basic Data'!N24&gt;0),('Basic Data'!AF24),("-"))</f>
        <v>-</v>
      </c>
      <c r="E28" s="63">
        <f>'Basic Data'!N24</f>
        <v>0</v>
      </c>
      <c r="F28" s="63">
        <f>'Basic Data'!O24</f>
        <v>0</v>
      </c>
      <c r="G28" s="62" t="str">
        <f>IF(AND('Basic Data'!N24&gt;0),('Basic Data'!AH24),("-"))</f>
        <v>-</v>
      </c>
      <c r="H28" s="63">
        <f t="shared" si="1"/>
        <v>0</v>
      </c>
      <c r="I28" s="367"/>
      <c r="J28" s="370"/>
      <c r="K28" s="116"/>
    </row>
    <row r="29" spans="1:11" ht="15" customHeight="1">
      <c r="A29" s="364"/>
      <c r="B29" s="40" t="str">
        <f>IF(AND('Basic Data'!N25&gt;0),('Basic Data'!B25),("-"))</f>
        <v>-</v>
      </c>
      <c r="C29" s="40" t="str">
        <f>IF(AND('Basic Data'!N25&gt;0),('Basic Data'!C25),("-"))</f>
        <v>-</v>
      </c>
      <c r="D29" s="62" t="str">
        <f>IF(AND('Basic Data'!N25&gt;0),('Basic Data'!AF25),("-"))</f>
        <v>-</v>
      </c>
      <c r="E29" s="63">
        <f>'Basic Data'!N25</f>
        <v>0</v>
      </c>
      <c r="F29" s="63">
        <f>'Basic Data'!O25</f>
        <v>0</v>
      </c>
      <c r="G29" s="62" t="str">
        <f>IF(AND('Basic Data'!N25&gt;0),('Basic Data'!AH25),("-"))</f>
        <v>-</v>
      </c>
      <c r="H29" s="63">
        <f t="shared" si="1"/>
        <v>0</v>
      </c>
      <c r="I29" s="367"/>
      <c r="J29" s="370"/>
      <c r="K29" s="116"/>
    </row>
    <row r="30" spans="1:11" ht="15" customHeight="1">
      <c r="A30" s="364"/>
      <c r="B30" s="40" t="str">
        <f>IF(AND('Basic Data'!N26&gt;0),('Basic Data'!B26),("-"))</f>
        <v>-</v>
      </c>
      <c r="C30" s="40" t="str">
        <f>IF(AND('Basic Data'!N26&gt;0),('Basic Data'!C26),("-"))</f>
        <v>-</v>
      </c>
      <c r="D30" s="62" t="str">
        <f>IF(AND('Basic Data'!N26&gt;0),('Basic Data'!AF26),("-"))</f>
        <v>-</v>
      </c>
      <c r="E30" s="63">
        <f>'Basic Data'!N26</f>
        <v>0</v>
      </c>
      <c r="F30" s="63">
        <f>'Basic Data'!O26</f>
        <v>0</v>
      </c>
      <c r="G30" s="62" t="str">
        <f>IF(AND('Basic Data'!N26&gt;0),('Basic Data'!AH26),("-"))</f>
        <v>-</v>
      </c>
      <c r="H30" s="63">
        <f t="shared" si="1"/>
        <v>0</v>
      </c>
      <c r="I30" s="367"/>
      <c r="J30" s="370"/>
      <c r="K30" s="116"/>
    </row>
    <row r="31" spans="1:11" ht="15" customHeight="1">
      <c r="A31" s="365"/>
      <c r="B31" s="40" t="str">
        <f>IF(AND('Basic Data'!N27&gt;0),('Basic Data'!B27),("-"))</f>
        <v>-</v>
      </c>
      <c r="C31" s="40" t="str">
        <f>IF(AND('Basic Data'!N27&gt;0),('Basic Data'!C27),("-"))</f>
        <v>-</v>
      </c>
      <c r="D31" s="62" t="str">
        <f>IF(AND('Basic Data'!N27&gt;0),('Basic Data'!AF27),("-"))</f>
        <v>-</v>
      </c>
      <c r="E31" s="63">
        <f>'Basic Data'!N27</f>
        <v>0</v>
      </c>
      <c r="F31" s="63">
        <f>'Basic Data'!O27</f>
        <v>0</v>
      </c>
      <c r="G31" s="62" t="str">
        <f>IF(AND('Basic Data'!N27&gt;0),('Basic Data'!AH27),("-"))</f>
        <v>-</v>
      </c>
      <c r="H31" s="63">
        <f>E31+F31</f>
        <v>0</v>
      </c>
      <c r="I31" s="367"/>
      <c r="J31" s="370"/>
      <c r="K31" s="116"/>
    </row>
    <row r="32" spans="1:11" s="1" customFormat="1" ht="15" customHeight="1">
      <c r="A32" s="117"/>
      <c r="B32" s="59" t="s">
        <v>217</v>
      </c>
      <c r="C32" s="59"/>
      <c r="D32" s="4"/>
      <c r="E32" s="3">
        <f>SUM(E7:E31)</f>
        <v>15600</v>
      </c>
      <c r="F32" s="3">
        <f>SUM(F7:F31)</f>
        <v>6750</v>
      </c>
      <c r="G32" s="3"/>
      <c r="H32" s="3">
        <f>SUM(H7:H31)</f>
        <v>22350</v>
      </c>
      <c r="I32" s="368"/>
      <c r="J32" s="371"/>
      <c r="K32" s="107"/>
    </row>
    <row r="34" spans="1:7" s="38" customFormat="1" ht="11.25">
      <c r="A34" s="118" t="s">
        <v>218</v>
      </c>
      <c r="D34" s="39"/>
      <c r="G34" s="39"/>
    </row>
    <row r="35" ht="12.75">
      <c r="A35" s="36" t="s">
        <v>240</v>
      </c>
    </row>
    <row r="38" spans="1:8" ht="12.75">
      <c r="A38" s="36" t="s">
        <v>219</v>
      </c>
      <c r="D38" s="35" t="s">
        <v>165</v>
      </c>
      <c r="H38" t="s">
        <v>166</v>
      </c>
    </row>
    <row r="39" ht="12.75">
      <c r="A39" s="36" t="s">
        <v>356</v>
      </c>
    </row>
    <row r="40" spans="1:14" s="120" customFormat="1" ht="25.5" customHeight="1">
      <c r="A40" s="375" t="s">
        <v>355</v>
      </c>
      <c r="B40" s="375"/>
      <c r="C40" s="375"/>
      <c r="D40" s="375"/>
      <c r="E40" s="375"/>
      <c r="F40" s="375"/>
      <c r="G40" s="375"/>
      <c r="H40" s="375"/>
      <c r="I40" s="375"/>
      <c r="J40" s="375"/>
      <c r="K40" s="375"/>
      <c r="L40" s="184"/>
      <c r="M40" s="184"/>
      <c r="N40" s="184"/>
    </row>
    <row r="41" spans="1:14" s="120" customFormat="1" ht="12.75">
      <c r="A41" s="375" t="s">
        <v>357</v>
      </c>
      <c r="B41" s="375"/>
      <c r="C41" s="375"/>
      <c r="D41" s="375"/>
      <c r="E41" s="375"/>
      <c r="F41" s="375"/>
      <c r="G41" s="375"/>
      <c r="H41" s="375"/>
      <c r="I41" s="375"/>
      <c r="J41" s="375"/>
      <c r="K41" s="375"/>
      <c r="L41" s="184"/>
      <c r="M41" s="184"/>
      <c r="N41" s="184"/>
    </row>
    <row r="42" spans="1:14" s="120" customFormat="1" ht="12.75">
      <c r="A42" s="375" t="s">
        <v>358</v>
      </c>
      <c r="B42" s="375"/>
      <c r="C42" s="375"/>
      <c r="D42" s="375"/>
      <c r="E42" s="375"/>
      <c r="F42" s="375"/>
      <c r="G42" s="375"/>
      <c r="H42" s="375"/>
      <c r="I42" s="375"/>
      <c r="J42" s="375"/>
      <c r="K42" s="375"/>
      <c r="L42" s="184"/>
      <c r="M42" s="184"/>
      <c r="N42" s="184"/>
    </row>
    <row r="43" spans="1:14" s="120" customFormat="1" ht="51.75" customHeight="1">
      <c r="A43" s="375" t="s">
        <v>359</v>
      </c>
      <c r="B43" s="375"/>
      <c r="C43" s="375"/>
      <c r="D43" s="375"/>
      <c r="E43" s="375"/>
      <c r="F43" s="375"/>
      <c r="G43" s="375"/>
      <c r="H43" s="375"/>
      <c r="I43" s="375"/>
      <c r="J43" s="375"/>
      <c r="K43" s="375"/>
      <c r="L43" s="184"/>
      <c r="M43" s="184"/>
      <c r="N43" s="184"/>
    </row>
    <row r="44" spans="1:14" s="120" customFormat="1" ht="12.75">
      <c r="A44" s="375" t="s">
        <v>353</v>
      </c>
      <c r="B44" s="375"/>
      <c r="C44" s="375"/>
      <c r="D44" s="375"/>
      <c r="E44" s="375"/>
      <c r="F44" s="375"/>
      <c r="G44" s="375"/>
      <c r="H44" s="375"/>
      <c r="I44" s="375"/>
      <c r="J44" s="375"/>
      <c r="K44" s="375"/>
      <c r="L44" s="184"/>
      <c r="M44" s="184"/>
      <c r="N44" s="184"/>
    </row>
    <row r="45" spans="1:14" s="120" customFormat="1" ht="12.75">
      <c r="A45" s="375" t="s">
        <v>354</v>
      </c>
      <c r="B45" s="375"/>
      <c r="C45" s="375"/>
      <c r="D45" s="375"/>
      <c r="E45" s="375"/>
      <c r="F45" s="375"/>
      <c r="G45" s="375"/>
      <c r="H45" s="375"/>
      <c r="I45" s="375"/>
      <c r="J45" s="375"/>
      <c r="K45" s="375"/>
      <c r="L45" s="184"/>
      <c r="M45" s="184"/>
      <c r="N45" s="184"/>
    </row>
    <row r="46" s="44" customFormat="1" ht="36.75" customHeight="1">
      <c r="A46" s="182"/>
    </row>
    <row r="47" spans="1:11" s="44" customFormat="1" ht="36.75" customHeight="1">
      <c r="A47" s="188" t="s">
        <v>235</v>
      </c>
      <c r="B47" s="44" t="str">
        <f>'Basic Data'!C30</f>
        <v>Uppala</v>
      </c>
      <c r="J47" s="333" t="str">
        <f>'Basic Data'!C32</f>
        <v>Headmistress GHSS UPPALA</v>
      </c>
      <c r="K47" s="333"/>
    </row>
    <row r="48" spans="1:11" s="44" customFormat="1" ht="16.5">
      <c r="A48" s="188" t="s">
        <v>236</v>
      </c>
      <c r="B48" s="190">
        <f>'Basic Data'!C31</f>
        <v>40330</v>
      </c>
      <c r="J48" s="376" t="s">
        <v>362</v>
      </c>
      <c r="K48" s="376"/>
    </row>
    <row r="49" spans="1:11" s="44" customFormat="1" ht="23.25" customHeight="1">
      <c r="A49" s="187"/>
      <c r="B49" s="187"/>
      <c r="C49" s="187"/>
      <c r="D49" s="187"/>
      <c r="E49" s="187"/>
      <c r="F49" s="187"/>
      <c r="G49" s="187"/>
      <c r="H49" s="187"/>
      <c r="I49" s="187"/>
      <c r="J49" s="187"/>
      <c r="K49" s="187"/>
    </row>
    <row r="50" spans="1:11" s="44" customFormat="1" ht="28.5" customHeight="1">
      <c r="A50" s="376" t="s">
        <v>349</v>
      </c>
      <c r="B50" s="376"/>
      <c r="C50" s="376"/>
      <c r="D50" s="376"/>
      <c r="E50" s="376"/>
      <c r="F50" s="376"/>
      <c r="G50" s="376"/>
      <c r="H50" s="376"/>
      <c r="I50" s="376"/>
      <c r="J50" s="376"/>
      <c r="K50" s="376"/>
    </row>
    <row r="51" spans="1:11" s="189" customFormat="1" ht="39.75" customHeight="1">
      <c r="A51" s="377" t="s">
        <v>350</v>
      </c>
      <c r="B51" s="377"/>
      <c r="C51" s="377"/>
      <c r="D51" s="377"/>
      <c r="E51" s="377"/>
      <c r="F51" s="377"/>
      <c r="G51" s="377"/>
      <c r="H51" s="377"/>
      <c r="I51" s="377"/>
      <c r="J51" s="377"/>
      <c r="K51" s="377"/>
    </row>
    <row r="52" spans="1:11" s="44" customFormat="1" ht="12.75">
      <c r="A52" s="376" t="s">
        <v>360</v>
      </c>
      <c r="B52" s="376"/>
      <c r="C52" s="44" t="str">
        <f>'Basic Data'!C35:J35</f>
        <v>Manjeswar</v>
      </c>
      <c r="J52" s="376" t="s">
        <v>361</v>
      </c>
      <c r="K52" s="376"/>
    </row>
    <row r="53" s="44" customFormat="1" ht="12.75">
      <c r="A53" s="44" t="s">
        <v>351</v>
      </c>
    </row>
    <row r="54" spans="1:11" s="189" customFormat="1" ht="33" customHeight="1">
      <c r="A54" s="380" t="s">
        <v>365</v>
      </c>
      <c r="B54" s="380"/>
      <c r="C54" s="380"/>
      <c r="D54" s="380"/>
      <c r="E54" s="380"/>
      <c r="F54" s="380"/>
      <c r="G54" s="380"/>
      <c r="H54" s="380"/>
      <c r="I54" s="380"/>
      <c r="J54" s="380"/>
      <c r="K54" s="380"/>
    </row>
    <row r="55" spans="1:11" s="44" customFormat="1" ht="12.75">
      <c r="A55" s="376" t="s">
        <v>366</v>
      </c>
      <c r="B55" s="376"/>
      <c r="C55" s="376"/>
      <c r="D55" s="376"/>
      <c r="E55" s="376"/>
      <c r="F55" s="376"/>
      <c r="G55" s="376"/>
      <c r="H55" s="376"/>
      <c r="I55" s="376"/>
      <c r="J55" s="376"/>
      <c r="K55" s="376"/>
    </row>
    <row r="56" s="44" customFormat="1" ht="12.75"/>
    <row r="57" spans="1:15" s="44" customFormat="1" ht="12.75">
      <c r="A57" s="381" t="s">
        <v>352</v>
      </c>
      <c r="B57" s="381"/>
      <c r="C57" s="381"/>
      <c r="D57" s="381"/>
      <c r="E57" s="381"/>
      <c r="F57" s="381"/>
      <c r="G57" s="381"/>
      <c r="H57" s="381"/>
      <c r="I57" s="381"/>
      <c r="J57" s="381"/>
      <c r="K57" s="381"/>
      <c r="L57" s="381"/>
      <c r="M57" s="381"/>
      <c r="N57" s="381"/>
      <c r="O57" s="381"/>
    </row>
    <row r="58" spans="1:15" s="185" customFormat="1" ht="27.75" customHeight="1">
      <c r="A58" s="378" t="s">
        <v>363</v>
      </c>
      <c r="B58" s="378"/>
      <c r="C58" s="378"/>
      <c r="D58" s="378"/>
      <c r="E58" s="378"/>
      <c r="F58" s="378"/>
      <c r="G58" s="378"/>
      <c r="H58" s="378"/>
      <c r="I58" s="378"/>
      <c r="J58" s="378"/>
      <c r="K58" s="378"/>
      <c r="L58" s="186"/>
      <c r="M58" s="186"/>
      <c r="N58" s="186"/>
      <c r="O58" s="186"/>
    </row>
    <row r="59" spans="12:15" s="44" customFormat="1" ht="12.75">
      <c r="L59" s="183"/>
      <c r="M59" s="183"/>
      <c r="N59" s="183"/>
      <c r="O59" s="183"/>
    </row>
    <row r="60" s="44" customFormat="1" ht="12.75"/>
    <row r="61" s="44" customFormat="1" ht="12.75"/>
    <row r="62" spans="1:11" s="44" customFormat="1" ht="12.75">
      <c r="A62" s="355" t="s">
        <v>31</v>
      </c>
      <c r="B62" s="355"/>
      <c r="J62" s="379" t="s">
        <v>364</v>
      </c>
      <c r="K62" s="379"/>
    </row>
    <row r="63" s="44" customFormat="1" ht="12.75"/>
    <row r="64" s="44" customFormat="1" ht="12.75"/>
    <row r="65" s="44" customFormat="1" ht="12.75"/>
    <row r="66" s="44" customFormat="1" ht="12.75"/>
    <row r="67" spans="1:7" s="44" customFormat="1" ht="12.75">
      <c r="A67" s="183"/>
      <c r="D67" s="43"/>
      <c r="G67" s="43"/>
    </row>
    <row r="68" spans="1:7" s="44" customFormat="1" ht="12.75">
      <c r="A68" s="183"/>
      <c r="D68" s="43"/>
      <c r="G68" s="43"/>
    </row>
    <row r="69" spans="1:7" s="44" customFormat="1" ht="12.75">
      <c r="A69" s="183"/>
      <c r="D69" s="43"/>
      <c r="G69" s="43"/>
    </row>
    <row r="70" spans="1:7" s="44" customFormat="1" ht="12.75">
      <c r="A70" s="183"/>
      <c r="D70" s="43"/>
      <c r="G70" s="43"/>
    </row>
    <row r="71" spans="1:7" s="44" customFormat="1" ht="12.75">
      <c r="A71" s="183"/>
      <c r="D71" s="43"/>
      <c r="G71" s="43"/>
    </row>
    <row r="72" spans="1:7" s="44" customFormat="1" ht="12.75">
      <c r="A72" s="183"/>
      <c r="D72" s="43"/>
      <c r="G72" s="43"/>
    </row>
    <row r="73" spans="1:7" s="44" customFormat="1" ht="12.75">
      <c r="A73" s="183"/>
      <c r="D73" s="43"/>
      <c r="G73" s="43"/>
    </row>
    <row r="74" spans="1:7" s="44" customFormat="1" ht="12.75">
      <c r="A74" s="183"/>
      <c r="D74" s="43"/>
      <c r="G74" s="43"/>
    </row>
    <row r="75" spans="1:7" s="44" customFormat="1" ht="12.75">
      <c r="A75" s="183"/>
      <c r="D75" s="43"/>
      <c r="G75" s="43"/>
    </row>
    <row r="76" spans="1:7" s="44" customFormat="1" ht="12.75">
      <c r="A76" s="183"/>
      <c r="D76" s="43"/>
      <c r="G76" s="43"/>
    </row>
    <row r="77" spans="1:7" s="44" customFormat="1" ht="12.75">
      <c r="A77" s="183"/>
      <c r="D77" s="43"/>
      <c r="G77" s="43"/>
    </row>
    <row r="78" spans="1:7" s="44" customFormat="1" ht="12.75">
      <c r="A78" s="183"/>
      <c r="D78" s="43"/>
      <c r="G78" s="43"/>
    </row>
    <row r="79" spans="1:7" s="44" customFormat="1" ht="12.75">
      <c r="A79" s="183"/>
      <c r="D79" s="43"/>
      <c r="G79" s="43"/>
    </row>
    <row r="80" spans="1:7" s="44" customFormat="1" ht="12.75">
      <c r="A80" s="183"/>
      <c r="D80" s="43"/>
      <c r="G80" s="43"/>
    </row>
    <row r="81" spans="1:7" s="44" customFormat="1" ht="12.75">
      <c r="A81" s="183"/>
      <c r="D81" s="43"/>
      <c r="G81" s="43"/>
    </row>
    <row r="82" spans="1:7" s="44" customFormat="1" ht="12.75">
      <c r="A82" s="183"/>
      <c r="D82" s="43"/>
      <c r="G82" s="43"/>
    </row>
    <row r="83" spans="1:7" s="44" customFormat="1" ht="12.75">
      <c r="A83" s="183"/>
      <c r="D83" s="43"/>
      <c r="G83" s="43"/>
    </row>
    <row r="84" spans="1:7" s="44" customFormat="1" ht="12.75">
      <c r="A84" s="183"/>
      <c r="D84" s="43"/>
      <c r="G84" s="43"/>
    </row>
    <row r="85" spans="1:7" s="44" customFormat="1" ht="12.75">
      <c r="A85" s="183"/>
      <c r="D85" s="43"/>
      <c r="G85" s="43"/>
    </row>
  </sheetData>
  <sheetProtection password="CCB7" sheet="1" objects="1" scenarios="1"/>
  <mergeCells count="25">
    <mergeCell ref="J52:K52"/>
    <mergeCell ref="A52:B52"/>
    <mergeCell ref="A58:K58"/>
    <mergeCell ref="A62:B62"/>
    <mergeCell ref="J62:K62"/>
    <mergeCell ref="A54:K54"/>
    <mergeCell ref="A55:K55"/>
    <mergeCell ref="A57:O57"/>
    <mergeCell ref="A40:K40"/>
    <mergeCell ref="A41:K41"/>
    <mergeCell ref="A42:K42"/>
    <mergeCell ref="A43:K43"/>
    <mergeCell ref="A44:K44"/>
    <mergeCell ref="A45:K45"/>
    <mergeCell ref="A50:K50"/>
    <mergeCell ref="A51:K51"/>
    <mergeCell ref="J48:K48"/>
    <mergeCell ref="J47:K47"/>
    <mergeCell ref="A7:A31"/>
    <mergeCell ref="I7:I32"/>
    <mergeCell ref="J7:J32"/>
    <mergeCell ref="A1:K1"/>
    <mergeCell ref="A2:K2"/>
    <mergeCell ref="J3:K3"/>
    <mergeCell ref="D3:I3"/>
  </mergeCells>
  <printOptions/>
  <pageMargins left="0.53" right="0.49" top="0.3" bottom="0.2" header="0.15" footer="0.1"/>
  <pageSetup horizontalDpi="180" verticalDpi="180" orientation="landscape" paperSize="9" r:id="rId1"/>
</worksheet>
</file>

<file path=xl/worksheets/sheet8.xml><?xml version="1.0" encoding="utf-8"?>
<worksheet xmlns="http://schemas.openxmlformats.org/spreadsheetml/2006/main" xmlns:r="http://schemas.openxmlformats.org/officeDocument/2006/relationships">
  <dimension ref="A1:O68"/>
  <sheetViews>
    <sheetView workbookViewId="0" topLeftCell="A1">
      <selection activeCell="B10" sqref="B10"/>
    </sheetView>
  </sheetViews>
  <sheetFormatPr defaultColWidth="9.140625" defaultRowHeight="12.75"/>
  <cols>
    <col min="1" max="1" width="8.00390625" style="0" customWidth="1"/>
    <col min="2" max="2" width="21.8515625" style="0" customWidth="1"/>
    <col min="3" max="3" width="20.00390625" style="0" customWidth="1"/>
    <col min="4" max="4" width="14.421875" style="35" customWidth="1"/>
    <col min="5" max="5" width="9.421875" style="0" customWidth="1"/>
    <col min="6" max="6" width="7.28125" style="0" customWidth="1"/>
    <col min="7" max="7" width="8.28125" style="35" customWidth="1"/>
    <col min="11" max="11" width="17.7109375" style="0" customWidth="1"/>
  </cols>
  <sheetData>
    <row r="1" spans="1:11" ht="15">
      <c r="A1" s="372" t="s">
        <v>204</v>
      </c>
      <c r="B1" s="354"/>
      <c r="C1" s="354"/>
      <c r="D1" s="354"/>
      <c r="E1" s="354"/>
      <c r="F1" s="354"/>
      <c r="G1" s="354"/>
      <c r="H1" s="354"/>
      <c r="I1" s="354"/>
      <c r="J1" s="354"/>
      <c r="K1" s="354"/>
    </row>
    <row r="2" spans="1:11" ht="12.75">
      <c r="A2" s="354" t="s">
        <v>246</v>
      </c>
      <c r="B2" s="354"/>
      <c r="C2" s="354"/>
      <c r="D2" s="354"/>
      <c r="E2" s="354"/>
      <c r="F2" s="354"/>
      <c r="G2" s="354"/>
      <c r="H2" s="354"/>
      <c r="I2" s="354"/>
      <c r="J2" s="354"/>
      <c r="K2" s="354"/>
    </row>
    <row r="3" spans="1:15" ht="12.75">
      <c r="A3" s="60" t="s">
        <v>234</v>
      </c>
      <c r="B3" s="382" t="str">
        <f>'Basic Data'!C1</f>
        <v>May 2010</v>
      </c>
      <c r="C3" s="382"/>
      <c r="D3" s="374" t="s">
        <v>238</v>
      </c>
      <c r="E3" s="374"/>
      <c r="F3" s="374"/>
      <c r="G3" s="373" t="str">
        <f>'Basic Data'!C35</f>
        <v>Manjeswar</v>
      </c>
      <c r="H3" s="373"/>
      <c r="I3" s="373"/>
      <c r="J3" s="373"/>
      <c r="K3" s="373"/>
      <c r="L3" s="36"/>
      <c r="M3" s="36"/>
      <c r="N3" s="36"/>
      <c r="O3" s="36"/>
    </row>
    <row r="4" spans="1:11" ht="12.75">
      <c r="A4" s="383" t="s">
        <v>206</v>
      </c>
      <c r="B4" s="383"/>
      <c r="C4" s="383"/>
      <c r="D4" s="383"/>
      <c r="E4" s="383"/>
      <c r="F4" s="387" t="s">
        <v>207</v>
      </c>
      <c r="G4" s="388"/>
      <c r="H4" s="388"/>
      <c r="I4" s="388"/>
      <c r="J4" s="388"/>
      <c r="K4" s="389"/>
    </row>
    <row r="5" spans="1:11" ht="12.75">
      <c r="A5" s="383"/>
      <c r="B5" s="383"/>
      <c r="C5" s="383"/>
      <c r="D5" s="383"/>
      <c r="E5" s="383"/>
      <c r="F5" s="383" t="s">
        <v>208</v>
      </c>
      <c r="G5" s="383"/>
      <c r="H5" s="383"/>
      <c r="I5" s="383"/>
      <c r="J5" s="383"/>
      <c r="K5" s="383"/>
    </row>
    <row r="6" spans="1:11" s="46" customFormat="1" ht="45">
      <c r="A6" s="37" t="s">
        <v>209</v>
      </c>
      <c r="B6" s="391" t="s">
        <v>210</v>
      </c>
      <c r="C6" s="391"/>
      <c r="D6" s="37" t="s">
        <v>211</v>
      </c>
      <c r="E6" s="37" t="s">
        <v>212</v>
      </c>
      <c r="F6" s="37" t="s">
        <v>213</v>
      </c>
      <c r="G6" s="37" t="s">
        <v>214</v>
      </c>
      <c r="H6" s="37" t="s">
        <v>178</v>
      </c>
      <c r="I6" s="37" t="s">
        <v>67</v>
      </c>
      <c r="J6" s="37" t="s">
        <v>215</v>
      </c>
      <c r="K6" s="37" t="s">
        <v>216</v>
      </c>
    </row>
    <row r="7" spans="1:11" s="18" customFormat="1" ht="15" customHeight="1">
      <c r="A7" s="384" t="str">
        <f>'Basic Data'!C32</f>
        <v>Headmistress GHSS UPPALA</v>
      </c>
      <c r="B7" s="67" t="str">
        <f>IF(AND('Basic Data'!L29&gt;0),('Basic Data'!B29),("-"))</f>
        <v>K.Padmini</v>
      </c>
      <c r="C7" s="67" t="str">
        <f>IF(AND('Basic Data'!L29&gt;0),('Basic Data'!C29),("-"))</f>
        <v>Headmistress </v>
      </c>
      <c r="D7" s="67">
        <f>IF(AND('Basic Data'!L29&gt;0),('Basic Data'!AG29),("-"))</f>
        <v>0</v>
      </c>
      <c r="E7" s="30">
        <f>'Basic Data'!L29</f>
        <v>1500</v>
      </c>
      <c r="F7" s="30">
        <f>'Basic Data'!M29</f>
        <v>5850</v>
      </c>
      <c r="G7" s="67">
        <f>IF(AND('Basic Data'!L29&gt;0),('Basic Data'!AH29),("-"))</f>
        <v>0</v>
      </c>
      <c r="H7" s="30">
        <f>E7+F7</f>
        <v>7350</v>
      </c>
      <c r="I7" s="384" t="s">
        <v>228</v>
      </c>
      <c r="J7" s="392" t="s">
        <v>247</v>
      </c>
      <c r="K7" s="305"/>
    </row>
    <row r="8" spans="1:11" s="18" customFormat="1" ht="15" customHeight="1">
      <c r="A8" s="385"/>
      <c r="B8" s="67" t="str">
        <f>IF(AND('Basic Data'!L4&gt;0),('Basic Data'!B4),("-"))</f>
        <v>-</v>
      </c>
      <c r="C8" s="67" t="str">
        <f>IF(AND('Basic Data'!L4&gt;0),('Basic Data'!C4),("-"))</f>
        <v>-</v>
      </c>
      <c r="D8" s="67" t="str">
        <f>IF(AND('Basic Data'!L4&gt;0),('Basic Data'!AG4),("-"))</f>
        <v>-</v>
      </c>
      <c r="E8" s="30">
        <f>'Basic Data'!L4</f>
        <v>0</v>
      </c>
      <c r="F8" s="30">
        <f>'Basic Data'!M4</f>
        <v>0</v>
      </c>
      <c r="G8" s="67" t="str">
        <f>IF(AND('Basic Data'!L4&gt;0),('Basic Data'!AH4),("-"))</f>
        <v>-</v>
      </c>
      <c r="H8" s="30">
        <f aca="true" t="shared" si="0" ref="H8:H24">E8+F8</f>
        <v>0</v>
      </c>
      <c r="I8" s="385"/>
      <c r="J8" s="392"/>
      <c r="K8" s="390"/>
    </row>
    <row r="9" spans="1:11" s="18" customFormat="1" ht="15" customHeight="1">
      <c r="A9" s="385"/>
      <c r="B9" s="67" t="str">
        <f>IF(AND('Basic Data'!L5&gt;0),('Basic Data'!B5),("-"))</f>
        <v>-</v>
      </c>
      <c r="C9" s="67" t="str">
        <f>IF(AND('Basic Data'!L5&gt;0),('Basic Data'!C5),("-"))</f>
        <v>-</v>
      </c>
      <c r="D9" s="67" t="str">
        <f>IF(AND('Basic Data'!L5&gt;0),('Basic Data'!AG5),("-"))</f>
        <v>-</v>
      </c>
      <c r="E9" s="30">
        <f>'Basic Data'!L5</f>
        <v>0</v>
      </c>
      <c r="F9" s="30">
        <f>'Basic Data'!M5</f>
        <v>0</v>
      </c>
      <c r="G9" s="67" t="str">
        <f>IF(AND('Basic Data'!L5&gt;0),('Basic Data'!AH5),("-"))</f>
        <v>-</v>
      </c>
      <c r="H9" s="30">
        <f t="shared" si="0"/>
        <v>0</v>
      </c>
      <c r="I9" s="385"/>
      <c r="J9" s="392"/>
      <c r="K9" s="390"/>
    </row>
    <row r="10" spans="1:11" s="18" customFormat="1" ht="15" customHeight="1">
      <c r="A10" s="385"/>
      <c r="B10" s="67" t="str">
        <f>IF(AND('Basic Data'!L6&gt;0),('Basic Data'!B6),("-"))</f>
        <v>-</v>
      </c>
      <c r="C10" s="67" t="str">
        <f>IF(AND('Basic Data'!L6&gt;0),('Basic Data'!C6),("-"))</f>
        <v>-</v>
      </c>
      <c r="D10" s="67" t="str">
        <f>IF(AND('Basic Data'!L6&gt;0),('Basic Data'!AG6),("-"))</f>
        <v>-</v>
      </c>
      <c r="E10" s="30">
        <f>'Basic Data'!L6</f>
        <v>0</v>
      </c>
      <c r="F10" s="30">
        <f>'Basic Data'!M6</f>
        <v>0</v>
      </c>
      <c r="G10" s="67" t="str">
        <f>IF(AND('Basic Data'!L6&gt;0),('Basic Data'!AH6),("-"))</f>
        <v>-</v>
      </c>
      <c r="H10" s="30">
        <f t="shared" si="0"/>
        <v>0</v>
      </c>
      <c r="I10" s="385"/>
      <c r="J10" s="392"/>
      <c r="K10" s="390"/>
    </row>
    <row r="11" spans="1:11" s="18" customFormat="1" ht="15" customHeight="1">
      <c r="A11" s="385"/>
      <c r="B11" s="67" t="str">
        <f>IF(AND('Basic Data'!L7&gt;0),('Basic Data'!B7),("-"))</f>
        <v>-</v>
      </c>
      <c r="C11" s="67" t="str">
        <f>IF(AND('Basic Data'!L7&gt;0),('Basic Data'!C7),("-"))</f>
        <v>-</v>
      </c>
      <c r="D11" s="67" t="str">
        <f>IF(AND('Basic Data'!L7&gt;0),('Basic Data'!AG7),("-"))</f>
        <v>-</v>
      </c>
      <c r="E11" s="30">
        <f>'Basic Data'!L7</f>
        <v>0</v>
      </c>
      <c r="F11" s="30">
        <f>'Basic Data'!M7</f>
        <v>0</v>
      </c>
      <c r="G11" s="67" t="str">
        <f>IF(AND('Basic Data'!L7&gt;0),('Basic Data'!AH7),("-"))</f>
        <v>-</v>
      </c>
      <c r="H11" s="30">
        <f t="shared" si="0"/>
        <v>0</v>
      </c>
      <c r="I11" s="385"/>
      <c r="J11" s="392"/>
      <c r="K11" s="390"/>
    </row>
    <row r="12" spans="1:11" s="18" customFormat="1" ht="15" customHeight="1">
      <c r="A12" s="385"/>
      <c r="B12" s="67" t="str">
        <f>IF(AND('Basic Data'!L8&gt;0),('Basic Data'!B8),("-"))</f>
        <v>-</v>
      </c>
      <c r="C12" s="67" t="str">
        <f>IF(AND('Basic Data'!L8&gt;0),('Basic Data'!C8),("-"))</f>
        <v>-</v>
      </c>
      <c r="D12" s="67" t="str">
        <f>IF(AND('Basic Data'!L8&gt;0),('Basic Data'!AG8),("-"))</f>
        <v>-</v>
      </c>
      <c r="E12" s="30">
        <f>'Basic Data'!L8</f>
        <v>0</v>
      </c>
      <c r="F12" s="30">
        <f>'Basic Data'!M8</f>
        <v>0</v>
      </c>
      <c r="G12" s="67" t="str">
        <f>IF(AND('Basic Data'!L8&gt;0),('Basic Data'!AH8),("-"))</f>
        <v>-</v>
      </c>
      <c r="H12" s="30">
        <f t="shared" si="0"/>
        <v>0</v>
      </c>
      <c r="I12" s="385"/>
      <c r="J12" s="392"/>
      <c r="K12" s="390"/>
    </row>
    <row r="13" spans="1:11" s="18" customFormat="1" ht="15" customHeight="1">
      <c r="A13" s="385"/>
      <c r="B13" s="67" t="str">
        <f>IF(AND('Basic Data'!L9&gt;0),('Basic Data'!B9),("-"))</f>
        <v>Name</v>
      </c>
      <c r="C13" s="67" t="str">
        <f>IF(AND('Basic Data'!L9&gt;0),('Basic Data'!C9),("-"))</f>
        <v>H.S.A</v>
      </c>
      <c r="D13" s="67" t="str">
        <f>IF(AND('Basic Data'!L9&gt;0),('Basic Data'!AG9),("-"))</f>
        <v>AJ 15162</v>
      </c>
      <c r="E13" s="30">
        <f>'Basic Data'!L9</f>
        <v>1000</v>
      </c>
      <c r="F13" s="30">
        <f>'Basic Data'!M9</f>
        <v>0</v>
      </c>
      <c r="G13" s="67">
        <f>IF(AND('Basic Data'!L9&gt;0),('Basic Data'!AH9),("-"))</f>
        <v>0</v>
      </c>
      <c r="H13" s="30">
        <f t="shared" si="0"/>
        <v>1000</v>
      </c>
      <c r="I13" s="385"/>
      <c r="J13" s="392"/>
      <c r="K13" s="390"/>
    </row>
    <row r="14" spans="1:11" s="18" customFormat="1" ht="15" customHeight="1">
      <c r="A14" s="385"/>
      <c r="B14" s="67" t="str">
        <f>IF(AND('Basic Data'!L10&gt;0),('Basic Data'!B10),("-"))</f>
        <v>-</v>
      </c>
      <c r="C14" s="67" t="str">
        <f>IF(AND('Basic Data'!L10&gt;0),('Basic Data'!C10),("-"))</f>
        <v>-</v>
      </c>
      <c r="D14" s="67" t="str">
        <f>IF(AND('Basic Data'!L10&gt;0),('Basic Data'!AG10),("-"))</f>
        <v>-</v>
      </c>
      <c r="E14" s="30">
        <f>'Basic Data'!L10</f>
        <v>0</v>
      </c>
      <c r="F14" s="30">
        <f>'Basic Data'!M10</f>
        <v>0</v>
      </c>
      <c r="G14" s="67" t="str">
        <f>IF(AND('Basic Data'!L10&gt;0),('Basic Data'!AH10),("-"))</f>
        <v>-</v>
      </c>
      <c r="H14" s="30">
        <f t="shared" si="0"/>
        <v>0</v>
      </c>
      <c r="I14" s="385"/>
      <c r="J14" s="392"/>
      <c r="K14" s="390"/>
    </row>
    <row r="15" spans="1:11" s="18" customFormat="1" ht="15" customHeight="1">
      <c r="A15" s="385"/>
      <c r="B15" s="67" t="str">
        <f>IF(AND('Basic Data'!L11&gt;0),('Basic Data'!B11),("-"))</f>
        <v>-</v>
      </c>
      <c r="C15" s="67" t="str">
        <f>IF(AND('Basic Data'!L11&gt;0),('Basic Data'!C11),("-"))</f>
        <v>-</v>
      </c>
      <c r="D15" s="67" t="str">
        <f>IF(AND('Basic Data'!L11&gt;0),('Basic Data'!AG11),("-"))</f>
        <v>-</v>
      </c>
      <c r="E15" s="30">
        <f>'Basic Data'!L11</f>
        <v>0</v>
      </c>
      <c r="F15" s="30">
        <f>'Basic Data'!M11</f>
        <v>0</v>
      </c>
      <c r="G15" s="67" t="str">
        <f>IF(AND('Basic Data'!L11&gt;0),('Basic Data'!AH11),("-"))</f>
        <v>-</v>
      </c>
      <c r="H15" s="30">
        <f t="shared" si="0"/>
        <v>0</v>
      </c>
      <c r="I15" s="385"/>
      <c r="J15" s="392"/>
      <c r="K15" s="390"/>
    </row>
    <row r="16" spans="1:11" s="18" customFormat="1" ht="15" customHeight="1">
      <c r="A16" s="385"/>
      <c r="B16" s="67" t="str">
        <f>IF(AND('Basic Data'!L12&gt;0),('Basic Data'!B12),("-"))</f>
        <v>-</v>
      </c>
      <c r="C16" s="67" t="str">
        <f>IF(AND('Basic Data'!L12&gt;0),('Basic Data'!C12),("-"))</f>
        <v>-</v>
      </c>
      <c r="D16" s="67" t="str">
        <f>IF(AND('Basic Data'!L12&gt;0),('Basic Data'!AG12),("-"))</f>
        <v>-</v>
      </c>
      <c r="E16" s="30">
        <f>'Basic Data'!L12</f>
        <v>0</v>
      </c>
      <c r="F16" s="30">
        <f>'Basic Data'!M12</f>
        <v>0</v>
      </c>
      <c r="G16" s="67" t="str">
        <f>IF(AND('Basic Data'!L12&gt;0),('Basic Data'!AH12),("-"))</f>
        <v>-</v>
      </c>
      <c r="H16" s="30">
        <f t="shared" si="0"/>
        <v>0</v>
      </c>
      <c r="I16" s="385"/>
      <c r="J16" s="392"/>
      <c r="K16" s="390"/>
    </row>
    <row r="17" spans="1:11" s="18" customFormat="1" ht="15" customHeight="1">
      <c r="A17" s="385"/>
      <c r="B17" s="67" t="str">
        <f>IF(AND('Basic Data'!L13&gt;0),('Basic Data'!B13),("-"))</f>
        <v>-</v>
      </c>
      <c r="C17" s="67" t="str">
        <f>IF(AND('Basic Data'!L13&gt;0),('Basic Data'!C13),("-"))</f>
        <v>-</v>
      </c>
      <c r="D17" s="67" t="str">
        <f>IF(AND('Basic Data'!L13&gt;0),('Basic Data'!AG13),("-"))</f>
        <v>-</v>
      </c>
      <c r="E17" s="30">
        <f>'Basic Data'!L13</f>
        <v>0</v>
      </c>
      <c r="F17" s="30">
        <f>'Basic Data'!M13</f>
        <v>0</v>
      </c>
      <c r="G17" s="67" t="str">
        <f>IF(AND('Basic Data'!L13&gt;0),('Basic Data'!AH13),("-"))</f>
        <v>-</v>
      </c>
      <c r="H17" s="30">
        <f t="shared" si="0"/>
        <v>0</v>
      </c>
      <c r="I17" s="385"/>
      <c r="J17" s="392"/>
      <c r="K17" s="390"/>
    </row>
    <row r="18" spans="1:11" s="18" customFormat="1" ht="15" customHeight="1">
      <c r="A18" s="385"/>
      <c r="B18" s="67" t="str">
        <f>IF(AND('Basic Data'!L14&gt;0),('Basic Data'!B14),("-"))</f>
        <v>-</v>
      </c>
      <c r="C18" s="67" t="str">
        <f>IF(AND('Basic Data'!L14&gt;0),('Basic Data'!C14),("-"))</f>
        <v>-</v>
      </c>
      <c r="D18" s="67" t="str">
        <f>IF(AND('Basic Data'!L14&gt;0),('Basic Data'!AG14),("-"))</f>
        <v>-</v>
      </c>
      <c r="E18" s="30">
        <f>'Basic Data'!L14</f>
        <v>0</v>
      </c>
      <c r="F18" s="30">
        <f>'Basic Data'!M14</f>
        <v>0</v>
      </c>
      <c r="G18" s="67" t="str">
        <f>IF(AND('Basic Data'!L14&gt;0),('Basic Data'!AH14),("-"))</f>
        <v>-</v>
      </c>
      <c r="H18" s="30">
        <f t="shared" si="0"/>
        <v>0</v>
      </c>
      <c r="I18" s="385"/>
      <c r="J18" s="392"/>
      <c r="K18" s="390"/>
    </row>
    <row r="19" spans="1:11" s="18" customFormat="1" ht="15" customHeight="1">
      <c r="A19" s="385"/>
      <c r="B19" s="67" t="str">
        <f>IF(AND('Basic Data'!L15&gt;0),('Basic Data'!B15),("-"))</f>
        <v>-</v>
      </c>
      <c r="C19" s="67" t="str">
        <f>IF(AND('Basic Data'!L15&gt;0),('Basic Data'!C15),("-"))</f>
        <v>-</v>
      </c>
      <c r="D19" s="67" t="str">
        <f>IF(AND('Basic Data'!L15&gt;0),('Basic Data'!AG15),("-"))</f>
        <v>-</v>
      </c>
      <c r="E19" s="30">
        <f>'Basic Data'!L15</f>
        <v>0</v>
      </c>
      <c r="F19" s="30">
        <f>'Basic Data'!M15</f>
        <v>0</v>
      </c>
      <c r="G19" s="67" t="str">
        <f>IF(AND('Basic Data'!L15&gt;0),('Basic Data'!AH15),("-"))</f>
        <v>-</v>
      </c>
      <c r="H19" s="30">
        <f t="shared" si="0"/>
        <v>0</v>
      </c>
      <c r="I19" s="385"/>
      <c r="J19" s="392"/>
      <c r="K19" s="390"/>
    </row>
    <row r="20" spans="1:11" s="18" customFormat="1" ht="15" customHeight="1">
      <c r="A20" s="385"/>
      <c r="B20" s="67" t="str">
        <f>IF(AND('Basic Data'!L16&gt;0),('Basic Data'!B16),("-"))</f>
        <v>-</v>
      </c>
      <c r="C20" s="67" t="str">
        <f>IF(AND('Basic Data'!L16&gt;0),('Basic Data'!C16),("-"))</f>
        <v>-</v>
      </c>
      <c r="D20" s="67" t="str">
        <f>IF(AND('Basic Data'!L16&gt;0),('Basic Data'!AG16),("-"))</f>
        <v>-</v>
      </c>
      <c r="E20" s="30">
        <f>'Basic Data'!L16</f>
        <v>0</v>
      </c>
      <c r="F20" s="30">
        <f>'Basic Data'!M16</f>
        <v>0</v>
      </c>
      <c r="G20" s="67" t="str">
        <f>IF(AND('Basic Data'!L16&gt;0),('Basic Data'!AH16),("-"))</f>
        <v>-</v>
      </c>
      <c r="H20" s="30">
        <f t="shared" si="0"/>
        <v>0</v>
      </c>
      <c r="I20" s="385"/>
      <c r="J20" s="392"/>
      <c r="K20" s="390"/>
    </row>
    <row r="21" spans="1:11" s="18" customFormat="1" ht="15" customHeight="1">
      <c r="A21" s="385"/>
      <c r="B21" s="67" t="str">
        <f>IF(AND('Basic Data'!L17&gt;0),('Basic Data'!B17),("-"))</f>
        <v>-</v>
      </c>
      <c r="C21" s="67" t="str">
        <f>IF(AND('Basic Data'!L17&gt;0),('Basic Data'!C17),("-"))</f>
        <v>-</v>
      </c>
      <c r="D21" s="67" t="str">
        <f>IF(AND('Basic Data'!L17&gt;0),('Basic Data'!AG17),("-"))</f>
        <v>-</v>
      </c>
      <c r="E21" s="30">
        <f>'Basic Data'!L17</f>
        <v>0</v>
      </c>
      <c r="F21" s="30">
        <f>'Basic Data'!M17</f>
        <v>0</v>
      </c>
      <c r="G21" s="67" t="str">
        <f>IF(AND('Basic Data'!L17&gt;0),('Basic Data'!AH17),("-"))</f>
        <v>-</v>
      </c>
      <c r="H21" s="30">
        <f t="shared" si="0"/>
        <v>0</v>
      </c>
      <c r="I21" s="385"/>
      <c r="J21" s="392"/>
      <c r="K21" s="390"/>
    </row>
    <row r="22" spans="1:11" s="18" customFormat="1" ht="15" customHeight="1">
      <c r="A22" s="385"/>
      <c r="B22" s="67" t="str">
        <f>IF(AND('Basic Data'!L18&gt;0),('Basic Data'!B18),("-"))</f>
        <v>-</v>
      </c>
      <c r="C22" s="67" t="str">
        <f>IF(AND('Basic Data'!L18&gt;0),('Basic Data'!C18),("-"))</f>
        <v>-</v>
      </c>
      <c r="D22" s="67" t="str">
        <f>IF(AND('Basic Data'!L18&gt;0),('Basic Data'!AG18),("-"))</f>
        <v>-</v>
      </c>
      <c r="E22" s="30">
        <f>'Basic Data'!L18</f>
        <v>0</v>
      </c>
      <c r="F22" s="30">
        <f>'Basic Data'!M18</f>
        <v>0</v>
      </c>
      <c r="G22" s="67" t="str">
        <f>IF(AND('Basic Data'!L18&gt;0),('Basic Data'!AH18),("-"))</f>
        <v>-</v>
      </c>
      <c r="H22" s="30">
        <f t="shared" si="0"/>
        <v>0</v>
      </c>
      <c r="I22" s="385"/>
      <c r="J22" s="392"/>
      <c r="K22" s="390"/>
    </row>
    <row r="23" spans="1:11" s="18" customFormat="1" ht="15" customHeight="1">
      <c r="A23" s="385"/>
      <c r="B23" s="67" t="str">
        <f>IF(AND('Basic Data'!L19&gt;0),('Basic Data'!B19),("-"))</f>
        <v>-</v>
      </c>
      <c r="C23" s="67" t="str">
        <f>IF(AND('Basic Data'!L19&gt;0),('Basic Data'!C19),("-"))</f>
        <v>-</v>
      </c>
      <c r="D23" s="67" t="str">
        <f>IF(AND('Basic Data'!L19&gt;0),('Basic Data'!AG19),("-"))</f>
        <v>-</v>
      </c>
      <c r="E23" s="30">
        <f>'Basic Data'!L19</f>
        <v>0</v>
      </c>
      <c r="F23" s="30">
        <f>'Basic Data'!M19</f>
        <v>0</v>
      </c>
      <c r="G23" s="67" t="str">
        <f>IF(AND('Basic Data'!L19&gt;0),('Basic Data'!AH19),("-"))</f>
        <v>-</v>
      </c>
      <c r="H23" s="30">
        <f t="shared" si="0"/>
        <v>0</v>
      </c>
      <c r="I23" s="385"/>
      <c r="J23" s="392"/>
      <c r="K23" s="390"/>
    </row>
    <row r="24" spans="1:11" s="18" customFormat="1" ht="15" customHeight="1">
      <c r="A24" s="385"/>
      <c r="B24" s="67" t="str">
        <f>IF(AND('Basic Data'!L20&gt;0),('Basic Data'!B20),("-"))</f>
        <v>-</v>
      </c>
      <c r="C24" s="67" t="str">
        <f>IF(AND('Basic Data'!L20&gt;0),('Basic Data'!C20),("-"))</f>
        <v>-</v>
      </c>
      <c r="D24" s="67" t="str">
        <f>IF(AND('Basic Data'!L20&gt;0),('Basic Data'!AG20),("-"))</f>
        <v>-</v>
      </c>
      <c r="E24" s="30">
        <f>'Basic Data'!L20</f>
        <v>0</v>
      </c>
      <c r="F24" s="30">
        <f>'Basic Data'!M20</f>
        <v>0</v>
      </c>
      <c r="G24" s="67" t="str">
        <f>IF(AND('Basic Data'!L20&gt;0),('Basic Data'!AH20),("-"))</f>
        <v>-</v>
      </c>
      <c r="H24" s="30">
        <f t="shared" si="0"/>
        <v>0</v>
      </c>
      <c r="I24" s="385"/>
      <c r="J24" s="392"/>
      <c r="K24" s="390"/>
    </row>
    <row r="25" spans="1:11" s="18" customFormat="1" ht="15" customHeight="1">
      <c r="A25" s="385"/>
      <c r="B25" s="67" t="str">
        <f>IF(AND('Basic Data'!L21&gt;0),('Basic Data'!B21),("-"))</f>
        <v>-</v>
      </c>
      <c r="C25" s="67" t="str">
        <f>IF(AND('Basic Data'!L21&gt;0),('Basic Data'!C21),("-"))</f>
        <v>-</v>
      </c>
      <c r="D25" s="67" t="str">
        <f>IF(AND('Basic Data'!L21&gt;0),('Basic Data'!AG21),("-"))</f>
        <v>-</v>
      </c>
      <c r="E25" s="30">
        <f>'Basic Data'!L21</f>
        <v>0</v>
      </c>
      <c r="F25" s="30">
        <f>'Basic Data'!M21</f>
        <v>0</v>
      </c>
      <c r="G25" s="67" t="str">
        <f>IF(AND('Basic Data'!L21&gt;0),('Basic Data'!AH21),("-"))</f>
        <v>-</v>
      </c>
      <c r="H25" s="30">
        <f aca="true" t="shared" si="1" ref="H25:H30">E25+F25</f>
        <v>0</v>
      </c>
      <c r="I25" s="385"/>
      <c r="J25" s="392"/>
      <c r="K25" s="390"/>
    </row>
    <row r="26" spans="1:11" s="18" customFormat="1" ht="15" customHeight="1">
      <c r="A26" s="385"/>
      <c r="B26" s="67" t="str">
        <f>IF(AND('Basic Data'!L22&gt;0),('Basic Data'!B22),("-"))</f>
        <v>-</v>
      </c>
      <c r="C26" s="67" t="str">
        <f>IF(AND('Basic Data'!L22&gt;0),('Basic Data'!C22),("-"))</f>
        <v>-</v>
      </c>
      <c r="D26" s="67" t="str">
        <f>IF(AND('Basic Data'!L22&gt;0),('Basic Data'!AG22),("-"))</f>
        <v>-</v>
      </c>
      <c r="E26" s="30">
        <f>'Basic Data'!L22</f>
        <v>0</v>
      </c>
      <c r="F26" s="30">
        <f>'Basic Data'!M22</f>
        <v>0</v>
      </c>
      <c r="G26" s="67" t="str">
        <f>IF(AND('Basic Data'!L22&gt;0),('Basic Data'!AH22),("-"))</f>
        <v>-</v>
      </c>
      <c r="H26" s="30">
        <f t="shared" si="1"/>
        <v>0</v>
      </c>
      <c r="I26" s="385"/>
      <c r="J26" s="392"/>
      <c r="K26" s="390"/>
    </row>
    <row r="27" spans="1:11" s="18" customFormat="1" ht="15" customHeight="1">
      <c r="A27" s="385"/>
      <c r="B27" s="67" t="str">
        <f>IF(AND('Basic Data'!L23&gt;0),('Basic Data'!B23),("-"))</f>
        <v>-</v>
      </c>
      <c r="C27" s="67" t="str">
        <f>IF(AND('Basic Data'!L23&gt;0),('Basic Data'!C23),("-"))</f>
        <v>-</v>
      </c>
      <c r="D27" s="67" t="str">
        <f>IF(AND('Basic Data'!L23&gt;0),('Basic Data'!AG23),("-"))</f>
        <v>-</v>
      </c>
      <c r="E27" s="30">
        <f>'Basic Data'!L23</f>
        <v>0</v>
      </c>
      <c r="F27" s="30">
        <f>'Basic Data'!M23</f>
        <v>0</v>
      </c>
      <c r="G27" s="67" t="str">
        <f>IF(AND('Basic Data'!L23&gt;0),('Basic Data'!AH23),("-"))</f>
        <v>-</v>
      </c>
      <c r="H27" s="30">
        <f t="shared" si="1"/>
        <v>0</v>
      </c>
      <c r="I27" s="385"/>
      <c r="J27" s="392"/>
      <c r="K27" s="390"/>
    </row>
    <row r="28" spans="1:11" s="18" customFormat="1" ht="15" customHeight="1">
      <c r="A28" s="385"/>
      <c r="B28" s="67" t="str">
        <f>IF(AND('Basic Data'!L24&gt;0),('Basic Data'!B24),("-"))</f>
        <v>-</v>
      </c>
      <c r="C28" s="67" t="str">
        <f>IF(AND('Basic Data'!L24&gt;0),('Basic Data'!C24),("-"))</f>
        <v>-</v>
      </c>
      <c r="D28" s="67" t="str">
        <f>IF(AND('Basic Data'!L24&gt;0),('Basic Data'!AG24),("-"))</f>
        <v>-</v>
      </c>
      <c r="E28" s="30">
        <f>'Basic Data'!L24</f>
        <v>0</v>
      </c>
      <c r="F28" s="30">
        <f>'Basic Data'!M24</f>
        <v>0</v>
      </c>
      <c r="G28" s="67" t="str">
        <f>IF(AND('Basic Data'!L24&gt;0),('Basic Data'!AH24),("-"))</f>
        <v>-</v>
      </c>
      <c r="H28" s="30">
        <f t="shared" si="1"/>
        <v>0</v>
      </c>
      <c r="I28" s="385"/>
      <c r="J28" s="392"/>
      <c r="K28" s="390"/>
    </row>
    <row r="29" spans="1:11" s="18" customFormat="1" ht="15" customHeight="1">
      <c r="A29" s="385"/>
      <c r="B29" s="67" t="str">
        <f>IF(AND('Basic Data'!L25&gt;0),('Basic Data'!B25),("-"))</f>
        <v>-</v>
      </c>
      <c r="C29" s="67" t="str">
        <f>IF(AND('Basic Data'!L25&gt;0),('Basic Data'!C25),("-"))</f>
        <v>-</v>
      </c>
      <c r="D29" s="67" t="str">
        <f>IF(AND('Basic Data'!L25&gt;0),('Basic Data'!AG25),("-"))</f>
        <v>-</v>
      </c>
      <c r="E29" s="30">
        <f>'Basic Data'!L25</f>
        <v>0</v>
      </c>
      <c r="F29" s="30">
        <f>'Basic Data'!M25</f>
        <v>0</v>
      </c>
      <c r="G29" s="67" t="str">
        <f>IF(AND('Basic Data'!L25&gt;0),('Basic Data'!AH25),("-"))</f>
        <v>-</v>
      </c>
      <c r="H29" s="30">
        <f t="shared" si="1"/>
        <v>0</v>
      </c>
      <c r="I29" s="385"/>
      <c r="J29" s="392"/>
      <c r="K29" s="390"/>
    </row>
    <row r="30" spans="1:11" s="18" customFormat="1" ht="15" customHeight="1">
      <c r="A30" s="385"/>
      <c r="B30" s="67" t="str">
        <f>IF(AND('Basic Data'!L26&gt;0),('Basic Data'!B26),("-"))</f>
        <v>-</v>
      </c>
      <c r="C30" s="67" t="str">
        <f>IF(AND('Basic Data'!L26&gt;0),('Basic Data'!C26),("-"))</f>
        <v>-</v>
      </c>
      <c r="D30" s="67" t="str">
        <f>IF(AND('Basic Data'!L26&gt;0),('Basic Data'!AG26),("-"))</f>
        <v>-</v>
      </c>
      <c r="E30" s="30">
        <f>'Basic Data'!L26</f>
        <v>0</v>
      </c>
      <c r="F30" s="30">
        <f>'Basic Data'!M26</f>
        <v>0</v>
      </c>
      <c r="G30" s="67" t="str">
        <f>IF(AND('Basic Data'!L26&gt;0),('Basic Data'!AH26),("-"))</f>
        <v>-</v>
      </c>
      <c r="H30" s="30">
        <f t="shared" si="1"/>
        <v>0</v>
      </c>
      <c r="I30" s="385"/>
      <c r="J30" s="392"/>
      <c r="K30" s="390"/>
    </row>
    <row r="31" spans="1:11" s="18" customFormat="1" ht="15" customHeight="1">
      <c r="A31" s="385"/>
      <c r="B31" s="67" t="str">
        <f>IF(AND('Basic Data'!L27&gt;0),('Basic Data'!B27),("-"))</f>
        <v>-</v>
      </c>
      <c r="C31" s="67" t="str">
        <f>IF(AND('Basic Data'!L27&gt;0),('Basic Data'!C27),("-"))</f>
        <v>-</v>
      </c>
      <c r="D31" s="67" t="str">
        <f>IF(AND('Basic Data'!L27&gt;0),('Basic Data'!AG27),("-"))</f>
        <v>-</v>
      </c>
      <c r="E31" s="30">
        <f>'Basic Data'!L27</f>
        <v>0</v>
      </c>
      <c r="F31" s="30">
        <f>'Basic Data'!M27</f>
        <v>0</v>
      </c>
      <c r="G31" s="67" t="str">
        <f>IF(AND('Basic Data'!L27&gt;0),('Basic Data'!AH27),("-"))</f>
        <v>-</v>
      </c>
      <c r="H31" s="30">
        <f>E31+F31</f>
        <v>0</v>
      </c>
      <c r="I31" s="385"/>
      <c r="J31" s="392"/>
      <c r="K31" s="390"/>
    </row>
    <row r="32" spans="1:11" s="19" customFormat="1" ht="15" customHeight="1">
      <c r="A32" s="386"/>
      <c r="B32" s="79" t="s">
        <v>217</v>
      </c>
      <c r="C32" s="79"/>
      <c r="D32" s="80"/>
      <c r="E32" s="81">
        <f>SUM(E7:E31)</f>
        <v>2500</v>
      </c>
      <c r="F32" s="81">
        <f>SUM(F7:F31)</f>
        <v>5850</v>
      </c>
      <c r="G32" s="81"/>
      <c r="H32" s="81">
        <f>SUM(H7:H31)</f>
        <v>8350</v>
      </c>
      <c r="I32" s="386"/>
      <c r="J32" s="392"/>
      <c r="K32" s="306"/>
    </row>
    <row r="34" spans="1:7" s="38" customFormat="1" ht="11.25">
      <c r="A34" s="38" t="s">
        <v>218</v>
      </c>
      <c r="D34" s="39"/>
      <c r="G34" s="39"/>
    </row>
    <row r="35" ht="12.75">
      <c r="A35" t="s">
        <v>240</v>
      </c>
    </row>
    <row r="38" spans="1:8" ht="12.75">
      <c r="A38" t="s">
        <v>219</v>
      </c>
      <c r="D38" s="35" t="s">
        <v>165</v>
      </c>
      <c r="H38" t="s">
        <v>166</v>
      </c>
    </row>
    <row r="39" ht="12.75">
      <c r="A39" s="36" t="s">
        <v>356</v>
      </c>
    </row>
    <row r="40" spans="1:14" s="120" customFormat="1" ht="25.5" customHeight="1">
      <c r="A40" s="375" t="s">
        <v>355</v>
      </c>
      <c r="B40" s="375"/>
      <c r="C40" s="375"/>
      <c r="D40" s="375"/>
      <c r="E40" s="375"/>
      <c r="F40" s="375"/>
      <c r="G40" s="375"/>
      <c r="H40" s="375"/>
      <c r="I40" s="375"/>
      <c r="J40" s="375"/>
      <c r="K40" s="375"/>
      <c r="L40" s="184"/>
      <c r="M40" s="184"/>
      <c r="N40" s="184"/>
    </row>
    <row r="41" spans="1:14" s="120" customFormat="1" ht="12.75">
      <c r="A41" s="375" t="s">
        <v>357</v>
      </c>
      <c r="B41" s="375"/>
      <c r="C41" s="375"/>
      <c r="D41" s="375"/>
      <c r="E41" s="375"/>
      <c r="F41" s="375"/>
      <c r="G41" s="375"/>
      <c r="H41" s="375"/>
      <c r="I41" s="375"/>
      <c r="J41" s="375"/>
      <c r="K41" s="375"/>
      <c r="L41" s="184"/>
      <c r="M41" s="184"/>
      <c r="N41" s="184"/>
    </row>
    <row r="42" spans="1:14" s="120" customFormat="1" ht="12.75">
      <c r="A42" s="375" t="s">
        <v>358</v>
      </c>
      <c r="B42" s="375"/>
      <c r="C42" s="375"/>
      <c r="D42" s="375"/>
      <c r="E42" s="375"/>
      <c r="F42" s="375"/>
      <c r="G42" s="375"/>
      <c r="H42" s="375"/>
      <c r="I42" s="375"/>
      <c r="J42" s="375"/>
      <c r="K42" s="375"/>
      <c r="L42" s="184"/>
      <c r="M42" s="184"/>
      <c r="N42" s="184"/>
    </row>
    <row r="43" spans="1:14" s="120" customFormat="1" ht="51.75" customHeight="1">
      <c r="A43" s="375" t="s">
        <v>359</v>
      </c>
      <c r="B43" s="375"/>
      <c r="C43" s="375"/>
      <c r="D43" s="375"/>
      <c r="E43" s="375"/>
      <c r="F43" s="375"/>
      <c r="G43" s="375"/>
      <c r="H43" s="375"/>
      <c r="I43" s="375"/>
      <c r="J43" s="375"/>
      <c r="K43" s="375"/>
      <c r="L43" s="184"/>
      <c r="M43" s="184"/>
      <c r="N43" s="184"/>
    </row>
    <row r="44" spans="1:14" s="120" customFormat="1" ht="12.75">
      <c r="A44" s="375" t="s">
        <v>353</v>
      </c>
      <c r="B44" s="375"/>
      <c r="C44" s="375"/>
      <c r="D44" s="375"/>
      <c r="E44" s="375"/>
      <c r="F44" s="375"/>
      <c r="G44" s="375"/>
      <c r="H44" s="375"/>
      <c r="I44" s="375"/>
      <c r="J44" s="375"/>
      <c r="K44" s="375"/>
      <c r="L44" s="184"/>
      <c r="M44" s="184"/>
      <c r="N44" s="184"/>
    </row>
    <row r="45" spans="1:14" s="120" customFormat="1" ht="12.75">
      <c r="A45" s="375" t="s">
        <v>354</v>
      </c>
      <c r="B45" s="375"/>
      <c r="C45" s="375"/>
      <c r="D45" s="375"/>
      <c r="E45" s="375"/>
      <c r="F45" s="375"/>
      <c r="G45" s="375"/>
      <c r="H45" s="375"/>
      <c r="I45" s="375"/>
      <c r="J45" s="375"/>
      <c r="K45" s="375"/>
      <c r="L45" s="184"/>
      <c r="M45" s="184"/>
      <c r="N45" s="184"/>
    </row>
    <row r="46" s="44" customFormat="1" ht="36.75" customHeight="1">
      <c r="A46" s="182"/>
    </row>
    <row r="47" spans="1:11" s="44" customFormat="1" ht="36.75" customHeight="1">
      <c r="A47" s="188" t="s">
        <v>235</v>
      </c>
      <c r="B47" s="44" t="str">
        <f>'Basic Data'!C30</f>
        <v>Uppala</v>
      </c>
      <c r="J47" s="333" t="str">
        <f>'Basic Data'!C32</f>
        <v>Headmistress GHSS UPPALA</v>
      </c>
      <c r="K47" s="333"/>
    </row>
    <row r="48" spans="1:11" s="44" customFormat="1" ht="16.5">
      <c r="A48" s="188" t="s">
        <v>236</v>
      </c>
      <c r="B48" s="190">
        <f>'Basic Data'!C31</f>
        <v>40330</v>
      </c>
      <c r="J48" s="376" t="s">
        <v>362</v>
      </c>
      <c r="K48" s="376"/>
    </row>
    <row r="49" spans="1:11" s="44" customFormat="1" ht="23.25" customHeight="1">
      <c r="A49" s="187"/>
      <c r="B49" s="187"/>
      <c r="C49" s="187"/>
      <c r="D49" s="187"/>
      <c r="E49" s="187"/>
      <c r="F49" s="187"/>
      <c r="G49" s="187"/>
      <c r="H49" s="187"/>
      <c r="I49" s="187"/>
      <c r="J49" s="187"/>
      <c r="K49" s="187"/>
    </row>
    <row r="50" spans="1:11" s="44" customFormat="1" ht="28.5" customHeight="1">
      <c r="A50" s="376" t="s">
        <v>349</v>
      </c>
      <c r="B50" s="376"/>
      <c r="C50" s="376"/>
      <c r="D50" s="376"/>
      <c r="E50" s="376"/>
      <c r="F50" s="376"/>
      <c r="G50" s="376"/>
      <c r="H50" s="376"/>
      <c r="I50" s="376"/>
      <c r="J50" s="376"/>
      <c r="K50" s="376"/>
    </row>
    <row r="51" spans="1:11" s="189" customFormat="1" ht="39.75" customHeight="1">
      <c r="A51" s="377" t="s">
        <v>350</v>
      </c>
      <c r="B51" s="377"/>
      <c r="C51" s="377"/>
      <c r="D51" s="377"/>
      <c r="E51" s="377"/>
      <c r="F51" s="377"/>
      <c r="G51" s="377"/>
      <c r="H51" s="377"/>
      <c r="I51" s="377"/>
      <c r="J51" s="377"/>
      <c r="K51" s="377"/>
    </row>
    <row r="52" spans="1:11" s="44" customFormat="1" ht="12.75">
      <c r="A52" s="376" t="s">
        <v>360</v>
      </c>
      <c r="B52" s="376"/>
      <c r="C52" s="44" t="str">
        <f>'Basic Data'!C35:J35</f>
        <v>Manjeswar</v>
      </c>
      <c r="J52" s="376" t="s">
        <v>361</v>
      </c>
      <c r="K52" s="376"/>
    </row>
    <row r="53" s="44" customFormat="1" ht="12.75">
      <c r="A53" s="44" t="s">
        <v>351</v>
      </c>
    </row>
    <row r="54" spans="1:11" s="189" customFormat="1" ht="33" customHeight="1">
      <c r="A54" s="380" t="s">
        <v>365</v>
      </c>
      <c r="B54" s="380"/>
      <c r="C54" s="380"/>
      <c r="D54" s="380"/>
      <c r="E54" s="380"/>
      <c r="F54" s="380"/>
      <c r="G54" s="380"/>
      <c r="H54" s="380"/>
      <c r="I54" s="380"/>
      <c r="J54" s="380"/>
      <c r="K54" s="380"/>
    </row>
    <row r="55" spans="1:11" s="44" customFormat="1" ht="12.75">
      <c r="A55" s="376" t="s">
        <v>366</v>
      </c>
      <c r="B55" s="376"/>
      <c r="C55" s="376"/>
      <c r="D55" s="376"/>
      <c r="E55" s="376"/>
      <c r="F55" s="376"/>
      <c r="G55" s="376"/>
      <c r="H55" s="376"/>
      <c r="I55" s="376"/>
      <c r="J55" s="376"/>
      <c r="K55" s="376"/>
    </row>
    <row r="56" s="44" customFormat="1" ht="12.75"/>
    <row r="57" spans="1:15" s="44" customFormat="1" ht="12.75">
      <c r="A57" s="381" t="s">
        <v>352</v>
      </c>
      <c r="B57" s="381"/>
      <c r="C57" s="381"/>
      <c r="D57" s="381"/>
      <c r="E57" s="381"/>
      <c r="F57" s="381"/>
      <c r="G57" s="381"/>
      <c r="H57" s="381"/>
      <c r="I57" s="381"/>
      <c r="J57" s="381"/>
      <c r="K57" s="381"/>
      <c r="L57" s="381"/>
      <c r="M57" s="381"/>
      <c r="N57" s="381"/>
      <c r="O57" s="381"/>
    </row>
    <row r="58" spans="1:15" s="185" customFormat="1" ht="27.75" customHeight="1">
      <c r="A58" s="378" t="s">
        <v>363</v>
      </c>
      <c r="B58" s="378"/>
      <c r="C58" s="378"/>
      <c r="D58" s="378"/>
      <c r="E58" s="378"/>
      <c r="F58" s="378"/>
      <c r="G58" s="378"/>
      <c r="H58" s="378"/>
      <c r="I58" s="378"/>
      <c r="J58" s="378"/>
      <c r="K58" s="378"/>
      <c r="L58" s="186"/>
      <c r="M58" s="186"/>
      <c r="N58" s="186"/>
      <c r="O58" s="186"/>
    </row>
    <row r="59" spans="12:15" s="44" customFormat="1" ht="12.75">
      <c r="L59" s="183"/>
      <c r="M59" s="183"/>
      <c r="N59" s="183"/>
      <c r="O59" s="183"/>
    </row>
    <row r="60" s="44" customFormat="1" ht="12.75"/>
    <row r="61" s="44" customFormat="1" ht="12.75"/>
    <row r="62" spans="1:11" s="44" customFormat="1" ht="12.75">
      <c r="A62" s="355" t="s">
        <v>31</v>
      </c>
      <c r="B62" s="355"/>
      <c r="J62" s="379" t="s">
        <v>364</v>
      </c>
      <c r="K62" s="379"/>
    </row>
    <row r="63" s="44" customFormat="1" ht="12.75"/>
    <row r="64" s="44" customFormat="1" ht="12.75"/>
    <row r="65" s="44" customFormat="1" ht="12.75"/>
    <row r="66" s="44" customFormat="1" ht="12.75"/>
    <row r="67" spans="1:7" s="44" customFormat="1" ht="12.75">
      <c r="A67" s="183"/>
      <c r="D67" s="43"/>
      <c r="G67" s="43"/>
    </row>
    <row r="68" spans="1:7" s="44" customFormat="1" ht="12.75">
      <c r="A68" s="183"/>
      <c r="D68" s="43"/>
      <c r="G68" s="43"/>
    </row>
  </sheetData>
  <sheetProtection password="CCB7" sheet="1" objects="1" scenarios="1"/>
  <mergeCells count="32">
    <mergeCell ref="A62:B62"/>
    <mergeCell ref="J62:K62"/>
    <mergeCell ref="A54:K54"/>
    <mergeCell ref="A55:K55"/>
    <mergeCell ref="A57:O57"/>
    <mergeCell ref="A58:K58"/>
    <mergeCell ref="A50:K50"/>
    <mergeCell ref="A51:K51"/>
    <mergeCell ref="A52:B52"/>
    <mergeCell ref="J52:K52"/>
    <mergeCell ref="A44:K44"/>
    <mergeCell ref="A45:K45"/>
    <mergeCell ref="J47:K47"/>
    <mergeCell ref="J48:K48"/>
    <mergeCell ref="A40:K40"/>
    <mergeCell ref="A41:K41"/>
    <mergeCell ref="A42:K42"/>
    <mergeCell ref="A43:K43"/>
    <mergeCell ref="A7:A32"/>
    <mergeCell ref="A1:K1"/>
    <mergeCell ref="A2:K2"/>
    <mergeCell ref="A4:E4"/>
    <mergeCell ref="F4:K4"/>
    <mergeCell ref="K7:K32"/>
    <mergeCell ref="B6:C6"/>
    <mergeCell ref="J7:J32"/>
    <mergeCell ref="I7:I32"/>
    <mergeCell ref="D3:F3"/>
    <mergeCell ref="G3:K3"/>
    <mergeCell ref="B3:C3"/>
    <mergeCell ref="A5:E5"/>
    <mergeCell ref="F5:K5"/>
  </mergeCells>
  <printOptions/>
  <pageMargins left="0.7" right="0.49" top="0.23" bottom="0.21" header="0.15" footer="0.13"/>
  <pageSetup horizontalDpi="180" verticalDpi="180" orientation="landscape" paperSize="9" r:id="rId1"/>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A1" sqref="A1:D1"/>
    </sheetView>
  </sheetViews>
  <sheetFormatPr defaultColWidth="9.140625" defaultRowHeight="12.75"/>
  <cols>
    <col min="1" max="1" width="9.57421875" style="0" customWidth="1"/>
    <col min="2" max="2" width="22.28125" style="0" customWidth="1"/>
    <col min="3" max="3" width="28.140625" style="0" customWidth="1"/>
    <col min="4" max="4" width="24.28125" style="35" customWidth="1"/>
  </cols>
  <sheetData>
    <row r="1" spans="1:7" ht="28.5" customHeight="1">
      <c r="A1" s="396" t="s">
        <v>287</v>
      </c>
      <c r="B1" s="397"/>
      <c r="C1" s="397"/>
      <c r="D1" s="258"/>
      <c r="E1" s="83"/>
      <c r="F1" s="83"/>
      <c r="G1" s="84"/>
    </row>
    <row r="2" spans="1:7" ht="34.5" customHeight="1">
      <c r="A2" s="398" t="s">
        <v>288</v>
      </c>
      <c r="B2" s="399"/>
      <c r="C2" s="399"/>
      <c r="D2" s="400"/>
      <c r="E2" s="86"/>
      <c r="F2" s="86"/>
      <c r="G2" s="87"/>
    </row>
    <row r="3" spans="1:4" s="41" customFormat="1" ht="29.25" customHeight="1">
      <c r="A3" s="393" t="s">
        <v>294</v>
      </c>
      <c r="B3" s="394"/>
      <c r="C3" s="395"/>
      <c r="D3" s="129" t="str">
        <f>'Basic Data'!C1</f>
        <v>May 2010</v>
      </c>
    </row>
    <row r="4" spans="1:4" s="41" customFormat="1" ht="42.75" customHeight="1">
      <c r="A4" s="393" t="s">
        <v>295</v>
      </c>
      <c r="B4" s="394" t="str">
        <f>IF(AND('Basic Data'!R4&gt;0),('Basic Data'!C4),("-"))</f>
        <v>H.S.A</v>
      </c>
      <c r="C4" s="395">
        <f>IF(AND('Basic Data'!R4&gt;0),('Basic Data'!AE4),("-"))</f>
        <v>3021546</v>
      </c>
      <c r="D4" s="129" t="str">
        <f>'Basic Data'!C32</f>
        <v>Headmistress GHSS UPPALA</v>
      </c>
    </row>
    <row r="5" spans="1:4" s="41" customFormat="1" ht="30.75" customHeight="1">
      <c r="A5" s="393" t="s">
        <v>289</v>
      </c>
      <c r="B5" s="394" t="str">
        <f>IF(AND('Basic Data'!R5&gt;0),('Basic Data'!C5),("-"))</f>
        <v>H.S.A</v>
      </c>
      <c r="C5" s="395" t="str">
        <f>IF(AND('Basic Data'!R5&gt;0),('Basic Data'!AE5),("-"))</f>
        <v>KLM 13787</v>
      </c>
      <c r="D5" s="129" t="str">
        <f>'Basic Data'!B29</f>
        <v>K.Padmini</v>
      </c>
    </row>
    <row r="6" spans="1:4" s="41" customFormat="1" ht="25.5" customHeight="1">
      <c r="A6" s="393" t="s">
        <v>290</v>
      </c>
      <c r="B6" s="394" t="str">
        <f>IF(AND('Basic Data'!R6&gt;0),('Basic Data'!C6),("-"))</f>
        <v>H.S.A</v>
      </c>
      <c r="C6" s="395" t="str">
        <f>IF(AND('Basic Data'!R6&gt;0),('Basic Data'!AE6),("-"))</f>
        <v>-</v>
      </c>
      <c r="D6" s="129">
        <f>'Basic Data'!X29</f>
        <v>10</v>
      </c>
    </row>
    <row r="7" spans="1:4" s="41" customFormat="1" ht="30" customHeight="1">
      <c r="A7" s="393" t="s">
        <v>291</v>
      </c>
      <c r="B7" s="394" t="str">
        <f>IF(AND('Basic Data'!R7&gt;0),('Basic Data'!C7),("-"))</f>
        <v>H.S.A</v>
      </c>
      <c r="C7" s="395" t="str">
        <f>IF(AND('Basic Data'!R7&gt;0),('Basic Data'!AE7),("-"))</f>
        <v>KLM 2040714</v>
      </c>
      <c r="D7" s="129" t="str">
        <f>D3</f>
        <v>May 2010</v>
      </c>
    </row>
    <row r="8" spans="1:4" s="41" customFormat="1" ht="34.5" customHeight="1">
      <c r="A8" s="393" t="s">
        <v>292</v>
      </c>
      <c r="B8" s="394" t="str">
        <f>IF(AND('Basic Data'!R8&gt;0),('Basic Data'!C8),("-"))</f>
        <v>H.S.A</v>
      </c>
      <c r="C8" s="395">
        <f>IF(AND('Basic Data'!R8&gt;0),('Basic Data'!AE8),("-"))</f>
        <v>3010071</v>
      </c>
      <c r="D8" s="129"/>
    </row>
    <row r="13" spans="3:5" s="44" customFormat="1" ht="28.5" customHeight="1">
      <c r="C13" s="333" t="str">
        <f>'Basic Data'!C32:J32</f>
        <v>Headmistress GHSS UPPALA</v>
      </c>
      <c r="D13" s="333"/>
      <c r="E13" s="122"/>
    </row>
    <row r="14" spans="1:4" s="44" customFormat="1" ht="12.75">
      <c r="A14" s="120" t="s">
        <v>284</v>
      </c>
      <c r="B14" s="125" t="str">
        <f>'Basic Data'!C30</f>
        <v>Uppala</v>
      </c>
      <c r="C14" s="126"/>
      <c r="D14" s="127"/>
    </row>
    <row r="15" spans="1:4" s="44" customFormat="1" ht="12.75">
      <c r="A15" s="120" t="s">
        <v>236</v>
      </c>
      <c r="B15" s="128">
        <f>'Basic Data'!C31</f>
        <v>40330</v>
      </c>
      <c r="C15" s="126"/>
      <c r="D15" s="127"/>
    </row>
    <row r="16" spans="1:4" s="44" customFormat="1" ht="12.75">
      <c r="A16" s="120"/>
      <c r="B16" s="128"/>
      <c r="C16" s="126"/>
      <c r="D16" s="127"/>
    </row>
    <row r="17" spans="1:4" s="44" customFormat="1" ht="12.75">
      <c r="A17" s="120"/>
      <c r="B17" s="128"/>
      <c r="C17" s="126"/>
      <c r="D17" s="127"/>
    </row>
    <row r="18" spans="1:4" s="44" customFormat="1" ht="12.75">
      <c r="A18" s="120"/>
      <c r="B18" s="128"/>
      <c r="C18" s="126"/>
      <c r="D18" s="127"/>
    </row>
    <row r="19" ht="12.75">
      <c r="A19" t="s">
        <v>293</v>
      </c>
    </row>
  </sheetData>
  <sheetProtection password="CCB7" sheet="1" objects="1" scenarios="1"/>
  <mergeCells count="9">
    <mergeCell ref="C13:D13"/>
    <mergeCell ref="A8:C8"/>
    <mergeCell ref="A1:D1"/>
    <mergeCell ref="A2:D2"/>
    <mergeCell ref="A3:C3"/>
    <mergeCell ref="A4:C4"/>
    <mergeCell ref="A5:C5"/>
    <mergeCell ref="A6:C6"/>
    <mergeCell ref="A7:C7"/>
  </mergeCells>
  <printOptions/>
  <pageMargins left="0.75" right="0.75" top="1.48"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Secretary</dc:creator>
  <cp:keywords/>
  <dc:description/>
  <cp:lastModifiedBy>Rajan</cp:lastModifiedBy>
  <cp:lastPrinted>2009-06-25T02:57:28Z</cp:lastPrinted>
  <dcterms:created xsi:type="dcterms:W3CDTF">2005-12-17T03:40:34Z</dcterms:created>
  <dcterms:modified xsi:type="dcterms:W3CDTF">2010-04-23T14:55:27Z</dcterms:modified>
  <cp:category/>
  <cp:version/>
  <cp:contentType/>
  <cp:contentStatus/>
</cp:coreProperties>
</file>