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2120" windowHeight="8445" activeTab="1"/>
  </bookViews>
  <sheets>
    <sheet name="Sheet1" sheetId="1" r:id="rId1"/>
    <sheet name="HS" sheetId="2" r:id="rId2"/>
    <sheet name="PF HS" sheetId="3" r:id="rId3"/>
    <sheet name="LIC HS" sheetId="4" r:id="rId4"/>
    <sheet name="FBS-HS" sheetId="5" r:id="rId5"/>
    <sheet name="SLI HS" sheetId="6" r:id="rId6"/>
    <sheet name="UP" sheetId="7" r:id="rId7"/>
    <sheet name="PF UP" sheetId="8" r:id="rId8"/>
    <sheet name="LIC UP" sheetId="9" r:id="rId9"/>
    <sheet name="SLI UP" sheetId="10" r:id="rId10"/>
    <sheet name="Sheet2" sheetId="11" r:id="rId11"/>
    <sheet name="STAFF LIST" sheetId="12" r:id="rId12"/>
  </sheets>
  <definedNames>
    <definedName name="_xlnm.Print_Area" localSheetId="11">'STAFF LIST'!$B$2:$J$95,'STAFF LIST'!$K$4:$N$11</definedName>
    <definedName name="_xlnm.Print_Area" localSheetId="6">'UP'!$A$1:$AD$41</definedName>
  </definedNames>
  <calcPr fullCalcOnLoad="1"/>
</workbook>
</file>

<file path=xl/sharedStrings.xml><?xml version="1.0" encoding="utf-8"?>
<sst xmlns="http://schemas.openxmlformats.org/spreadsheetml/2006/main" count="1403" uniqueCount="440">
  <si>
    <t>Form No TR 51 A</t>
  </si>
  <si>
    <t>Sl.No</t>
  </si>
  <si>
    <t>Post,Scale Of Pay,             Name Of Officer</t>
  </si>
  <si>
    <t>Pay/leave salaryTP/     personal pay/Wages</t>
  </si>
  <si>
    <t>H.R.A</t>
  </si>
  <si>
    <t>SCA</t>
  </si>
  <si>
    <t>Other Allowances Specify</t>
  </si>
  <si>
    <t>DEDUCTIONS</t>
  </si>
  <si>
    <t>RECOVERIES</t>
  </si>
  <si>
    <t>Total Deduction</t>
  </si>
  <si>
    <t>Net Amount</t>
  </si>
  <si>
    <t>Total</t>
  </si>
  <si>
    <t>GPF ADA</t>
  </si>
  <si>
    <t>GPF Loan</t>
  </si>
  <si>
    <t>SLI</t>
  </si>
  <si>
    <t>GIS</t>
  </si>
  <si>
    <t>FBS</t>
  </si>
  <si>
    <t xml:space="preserve">KASEPF ADA </t>
  </si>
  <si>
    <t>KASEPF Loan</t>
  </si>
  <si>
    <t>HBA Interest</t>
  </si>
  <si>
    <t>MCA Interest</t>
  </si>
  <si>
    <t>HBA</t>
  </si>
  <si>
    <t>MCA</t>
  </si>
  <si>
    <t>LIC</t>
  </si>
  <si>
    <t>Page 1 Total</t>
  </si>
  <si>
    <t>D.A</t>
  </si>
  <si>
    <t>TOTAL</t>
  </si>
  <si>
    <t>Other  Allowances Specify</t>
  </si>
  <si>
    <t>FORM T.R.104 [See Rule 163 (K) ]</t>
  </si>
  <si>
    <t xml:space="preserve">                Name of the Accounts Officer who maintains the accounts (See Note No.6)……………………………………………………………………………………………………  </t>
  </si>
  <si>
    <t xml:space="preserve">Name Of the Provident Fund …………………………………..……………………………………...……………………..Statement showing deduction on subscription towards the State/GPF </t>
  </si>
  <si>
    <t>SL.No</t>
  </si>
  <si>
    <t>Account No</t>
  </si>
  <si>
    <t>Name Of Subscriber</t>
  </si>
  <si>
    <t>Salary Pay as on 31st March                       Rs.</t>
  </si>
  <si>
    <t xml:space="preserve">Padmavathi.V.K </t>
  </si>
  <si>
    <t xml:space="preserve">Sreedevi Amma.S                     </t>
  </si>
  <si>
    <t xml:space="preserve">Geetha.P                        </t>
  </si>
  <si>
    <t xml:space="preserve">Padmanabha.N.S            </t>
  </si>
  <si>
    <t xml:space="preserve">Jalaja.K </t>
  </si>
  <si>
    <t xml:space="preserve">Mohanachandra.J.R         </t>
  </si>
  <si>
    <t xml:space="preserve">Haridasan.P.K </t>
  </si>
  <si>
    <t>Scariya.V.J</t>
  </si>
  <si>
    <t xml:space="preserve">Sreekumar. P.R                 </t>
  </si>
  <si>
    <t xml:space="preserve">Madhusoodanan.T.V            </t>
  </si>
  <si>
    <t xml:space="preserve">Sherule.A.S.A                 </t>
  </si>
  <si>
    <t xml:space="preserve">Syamala.K                  </t>
  </si>
  <si>
    <t xml:space="preserve">Vasanthi.P.M     </t>
  </si>
  <si>
    <t xml:space="preserve">Jayanthi.P.V               </t>
  </si>
  <si>
    <t xml:space="preserve">Balachandran.K              </t>
  </si>
  <si>
    <t>Rate of Subscription                  Rs.</t>
  </si>
  <si>
    <t>Details Of Receipts</t>
  </si>
  <si>
    <t>Subscription Proper</t>
  </si>
  <si>
    <t>Refund Of Advance</t>
  </si>
  <si>
    <t>Total of Columns 6,9&amp;11            Rs.</t>
  </si>
  <si>
    <t>Amount          Rs</t>
  </si>
  <si>
    <t>Month to which it relates</t>
  </si>
  <si>
    <t>No of Instalment</t>
  </si>
  <si>
    <t>Ledger Foilo Vol. No and Page No</t>
  </si>
  <si>
    <t>Initial of Auditor</t>
  </si>
  <si>
    <t>Remarks</t>
  </si>
  <si>
    <t xml:space="preserve">Pushpavathi.K </t>
  </si>
  <si>
    <t xml:space="preserve">Muhammed.C.V                 </t>
  </si>
  <si>
    <t xml:space="preserve">Rajan.K                    </t>
  </si>
  <si>
    <t xml:space="preserve">Radhakrishnan.K.P.                  </t>
  </si>
  <si>
    <t xml:space="preserve">Santhoshkumar.C.R        </t>
  </si>
  <si>
    <t xml:space="preserve">Muhammmed Kattumadathil </t>
  </si>
  <si>
    <t xml:space="preserve">Sunilkumar.M   </t>
  </si>
  <si>
    <t xml:space="preserve">Karthiayani.P.V                 </t>
  </si>
  <si>
    <t xml:space="preserve">Narayanan.K                 </t>
  </si>
  <si>
    <t>Nisha.N.P</t>
  </si>
  <si>
    <t xml:space="preserve">Vasantha.P      </t>
  </si>
  <si>
    <t xml:space="preserve">Manjusha.M.R           </t>
  </si>
  <si>
    <t xml:space="preserve">Naseera.K.J </t>
  </si>
  <si>
    <t xml:space="preserve">Sindhu.T.V                 </t>
  </si>
  <si>
    <t xml:space="preserve">Leela.T                       </t>
  </si>
  <si>
    <t>Sushama K.P.</t>
  </si>
  <si>
    <t xml:space="preserve"> Total</t>
  </si>
  <si>
    <t xml:space="preserve">Bharathan.E.V        </t>
  </si>
  <si>
    <r>
      <t>Designation of Drawing Officer :</t>
    </r>
    <r>
      <rPr>
        <b/>
        <sz val="9"/>
        <rFont val="Arial"/>
        <family val="2"/>
      </rPr>
      <t xml:space="preserve"> Headmaster, GHSS Udma</t>
    </r>
  </si>
  <si>
    <t>( This statement in duplicate should be completed after verifying the register of Insurance premia</t>
  </si>
  <si>
    <t xml:space="preserve"> vide annexure c appendix II of theKFC Vol II maintained in the Office. One copy to be send</t>
  </si>
  <si>
    <t>Kerala State Government Servants Policies</t>
  </si>
  <si>
    <t xml:space="preserve"> along with the Pay Bill and the other to retained in the office along with the copy of the pay Bill</t>
  </si>
  <si>
    <t xml:space="preserve">Statement showing deductions on account of peremia  </t>
  </si>
  <si>
    <t xml:space="preserve">wards Life insurancecoporation of india Policies </t>
  </si>
  <si>
    <r>
      <t xml:space="preserve">Pay/Salary Bill for   </t>
    </r>
    <r>
      <rPr>
        <b/>
        <sz val="12"/>
        <rFont val="Arial"/>
        <family val="2"/>
      </rPr>
      <t xml:space="preserve"> </t>
    </r>
  </si>
  <si>
    <t>Code No</t>
  </si>
  <si>
    <t>Name of Policy Holder</t>
  </si>
  <si>
    <t>Policy No</t>
  </si>
  <si>
    <t>Month to
which the
recovery
relates</t>
  </si>
  <si>
    <t>Premium
(before
rounding
off)</t>
  </si>
  <si>
    <t xml:space="preserve">Amount
deducted
</t>
  </si>
  <si>
    <t xml:space="preserve">Page 1 Total </t>
  </si>
  <si>
    <t>Signature of Drawing Officer and Designation</t>
  </si>
  <si>
    <t>Name Of Treasury/Bank……………………………………………………………………….</t>
  </si>
  <si>
    <t>Amount Remitted……………………………………………………………………………….</t>
  </si>
  <si>
    <t xml:space="preserve"> Date……………………………………………………………………………………………..</t>
  </si>
  <si>
    <t>Treasury Officer/Bank Manager</t>
  </si>
  <si>
    <t>STATE  INSURANCE  DEPARTMENT</t>
  </si>
  <si>
    <t>( LIFE OFFICIAL BRANCH)</t>
  </si>
  <si>
    <t>( This form is to be used for State Life Insurance Official Branch)</t>
  </si>
  <si>
    <t>SL..No</t>
  </si>
  <si>
    <t xml:space="preserve">Policy Nos in
Special Order
</t>
  </si>
  <si>
    <t xml:space="preserve">Name of Policy
Holder
</t>
  </si>
  <si>
    <t>Designation</t>
  </si>
  <si>
    <t xml:space="preserve">Month to which premium
relates
</t>
  </si>
  <si>
    <t>Amount to be deducted</t>
  </si>
  <si>
    <t xml:space="preserve">Pr.
Rs.   Ps.
</t>
  </si>
  <si>
    <t xml:space="preserve">Loan
Rs.    Ps.
</t>
  </si>
  <si>
    <t>H.S.A.SS</t>
  </si>
  <si>
    <t>H.S.A Mal</t>
  </si>
  <si>
    <t>H.S.A.Maths</t>
  </si>
  <si>
    <t>H.S.A PS</t>
  </si>
  <si>
    <t>H.S.A Eng</t>
  </si>
  <si>
    <t>H.S.A NS</t>
  </si>
  <si>
    <t>H.S.A SS</t>
  </si>
  <si>
    <t>FTM</t>
  </si>
  <si>
    <t>H.S.A.Arb</t>
  </si>
  <si>
    <t>H.S.A.Urd</t>
  </si>
  <si>
    <t>Peon</t>
  </si>
  <si>
    <t>H.S.A Hnd</t>
  </si>
  <si>
    <t>Music Tr</t>
  </si>
  <si>
    <t>H.S.A Knda</t>
  </si>
  <si>
    <t>H.S.A Maths</t>
  </si>
  <si>
    <t>Rajesh.H.J</t>
  </si>
  <si>
    <t>LDC</t>
  </si>
  <si>
    <t>Total Rs.</t>
  </si>
  <si>
    <t xml:space="preserve">Karunan.K.V </t>
  </si>
  <si>
    <t xml:space="preserve">Balakrishnan.P.K               </t>
  </si>
  <si>
    <t xml:space="preserve">Sujatha.K                   </t>
  </si>
  <si>
    <t xml:space="preserve">Sushama.P.M                 </t>
  </si>
  <si>
    <t xml:space="preserve">Lakshmanan Manniath          </t>
  </si>
  <si>
    <t xml:space="preserve">Manojkumar.P.V          </t>
  </si>
  <si>
    <t xml:space="preserve">Lukman Azhikodan              </t>
  </si>
  <si>
    <t xml:space="preserve">Sunitha Kumari </t>
  </si>
  <si>
    <t xml:space="preserve">Baburaj.T.K    </t>
  </si>
  <si>
    <t xml:space="preserve">Girijakumari.K  </t>
  </si>
  <si>
    <t xml:space="preserve">Prasad.M.K  </t>
  </si>
  <si>
    <t xml:space="preserve">Manoj.V.V           </t>
  </si>
  <si>
    <t>Hemanthkumar.H.G</t>
  </si>
  <si>
    <t xml:space="preserve">Satheesan.T </t>
  </si>
  <si>
    <t xml:space="preserve">Reena.O  </t>
  </si>
  <si>
    <t>Sreelekha.S</t>
  </si>
  <si>
    <t>Joshy Thomas</t>
  </si>
  <si>
    <t>Rajitha .O.</t>
  </si>
  <si>
    <r>
      <t>Name of Treasury :</t>
    </r>
    <r>
      <rPr>
        <b/>
        <sz val="9"/>
        <rFont val="Arial"/>
        <family val="2"/>
      </rPr>
      <t xml:space="preserve"> Sub-Treasury, CHATTANCHAL.</t>
    </r>
  </si>
  <si>
    <r>
      <t xml:space="preserve">Pay/Salary Bill for   </t>
    </r>
    <r>
      <rPr>
        <b/>
        <sz val="9"/>
        <rFont val="Arial"/>
        <family val="2"/>
      </rPr>
      <t xml:space="preserve"> </t>
    </r>
  </si>
  <si>
    <t>Month to which the recovery relates</t>
  </si>
  <si>
    <t>Premium (before rounding off)</t>
  </si>
  <si>
    <t>Page Total .</t>
  </si>
  <si>
    <t>Page 1 Total .</t>
  </si>
  <si>
    <t xml:space="preserve">     Name Of Treasury/Bank……………………………………………………………………….</t>
  </si>
  <si>
    <t>PET</t>
  </si>
  <si>
    <t>PD Teacher</t>
  </si>
  <si>
    <t>Certified that a sum of Rs …………………………………………….has been deducted</t>
  </si>
  <si>
    <t>in establishment of salary bill cashed on</t>
  </si>
  <si>
    <t>Treasury Officer</t>
  </si>
  <si>
    <t>Grand Total</t>
  </si>
  <si>
    <t>STATEMENT OF DEDUCTION TOWARDS F.B.S.</t>
  </si>
  <si>
    <t xml:space="preserve">               TO BE CREATED UNDER THE HEAD OF ACCOUNT 8011 INSURANCE AND PENSION FUND </t>
  </si>
  <si>
    <t xml:space="preserve">                                         192 FAMILY PENSION</t>
  </si>
  <si>
    <t xml:space="preserve">            FAMILY BENEFIT FUND SCHEME</t>
  </si>
  <si>
    <t>Code NO-85</t>
  </si>
  <si>
    <t>1.  Month which the salary Bill/Pay Bill pertains</t>
  </si>
  <si>
    <t>2.  Designation of the drawing and disbursing Officer attached</t>
  </si>
  <si>
    <t xml:space="preserve">HEADMASTER </t>
  </si>
  <si>
    <t xml:space="preserve">     to the establishment in which the subscribers are working             </t>
  </si>
  <si>
    <t>GOVT;HIGHER SECONDARY</t>
  </si>
  <si>
    <t xml:space="preserve">     applicable only in the case of establishment Pay Bills.</t>
  </si>
  <si>
    <t>3.  Name of Self drawing officer with Designation</t>
  </si>
  <si>
    <t xml:space="preserve">    (Applicable to Self Drawing Officers only)</t>
  </si>
  <si>
    <t>:</t>
  </si>
  <si>
    <t xml:space="preserve"> </t>
  </si>
  <si>
    <t>5.  Month to which the deduction pertains</t>
  </si>
  <si>
    <t>6.  Signature of the drawer of the bills with designation</t>
  </si>
  <si>
    <t xml:space="preserve">     and Office address</t>
  </si>
  <si>
    <t xml:space="preserve">   UDMA</t>
  </si>
  <si>
    <t>Vouche No:&amp; Date to be  filled up by the Treasury</t>
  </si>
  <si>
    <t>4.  Amount deducted total                                                                  Rs:</t>
  </si>
  <si>
    <t xml:space="preserve">Vinodkumar.P.V                 </t>
  </si>
  <si>
    <t xml:space="preserve">Dinesan Vannarvayalil             </t>
  </si>
  <si>
    <t>In words</t>
  </si>
  <si>
    <t>In figures</t>
  </si>
  <si>
    <t xml:space="preserve">Name Of the Provident Fund …GENERAL PROVIDENT FUND………………………………………..Statement showing deduction on subscription towards the State/GPF </t>
  </si>
  <si>
    <t xml:space="preserve">                Name of the Accounts Officer who maintains the accounts (See Note No.6)…ACCOUNTANT GENERAL,KERALA, KOZHIKODE………………………………………………  </t>
  </si>
  <si>
    <t xml:space="preserve">                Name of the Accounts Officer who maintains the accounts (See Note No.6)  ACCOUNTANT GENERAL,KERALA,KOZHIKODE……………………………………………………………………………………………………  </t>
  </si>
  <si>
    <t>Reshna .E.K.</t>
  </si>
  <si>
    <t>G.P.A.I.S</t>
  </si>
  <si>
    <t>DA</t>
  </si>
  <si>
    <t>Arrears of DA</t>
  </si>
  <si>
    <t>4..</t>
  </si>
  <si>
    <t>FORM II</t>
  </si>
  <si>
    <t>[See section 6(2)]</t>
  </si>
  <si>
    <t xml:space="preserve">Group Personal Accident Insurance Scheme to Government Employees and Teachers </t>
  </si>
  <si>
    <t>Name of Employee</t>
  </si>
  <si>
    <t>Amount Deducted</t>
  </si>
  <si>
    <t>Music Teacher.</t>
  </si>
  <si>
    <t>HSA (SS)</t>
  </si>
  <si>
    <t>HSA (Maths)</t>
  </si>
  <si>
    <t>HSA (NS)</t>
  </si>
  <si>
    <t>HSA (PS)</t>
  </si>
  <si>
    <t>Arrears If any</t>
  </si>
  <si>
    <t xml:space="preserve">Name Of the Provident Fund GENERAL PROVIDENT FUND……………………………………………     …...…….Statement showing deduction on subscription towards the State/GPF </t>
  </si>
  <si>
    <t>STAFF STATEMENT</t>
  </si>
  <si>
    <t>KASARAGOD DISTRICT</t>
  </si>
  <si>
    <t>Name</t>
  </si>
  <si>
    <t>Sl No</t>
  </si>
  <si>
    <t>PEON</t>
  </si>
  <si>
    <t>PD Tr</t>
  </si>
  <si>
    <t>GRAND TOTAL</t>
  </si>
  <si>
    <t>Certified that a sum of Rs…………………………..(in words)………………………………………………………………………</t>
  </si>
  <si>
    <t xml:space="preserve"> deducted</t>
  </si>
  <si>
    <t>in the Establishment bill/Salary bill of the officers.</t>
  </si>
  <si>
    <t>1.              Certified that the name,shown in the col.3,amount of individual deductions(Both subscription proper and refund of advance)and the amounts shown in col.6,9,</t>
  </si>
  <si>
    <t>2.              For schedules attached with March Pay bills, certified that the rates of salary/Pay as shown in col.4 have been verified with amount actually drawn in the bills.</t>
  </si>
  <si>
    <t>Auditor,Dept. of Audit Section.</t>
  </si>
  <si>
    <t xml:space="preserve">                                   (For use in the Audit Office)</t>
  </si>
  <si>
    <t>11,12,&amp;13 have been checked with reference to the bill.</t>
  </si>
  <si>
    <t xml:space="preserve">   has been</t>
  </si>
  <si>
    <t xml:space="preserve">    Cashed</t>
  </si>
  <si>
    <t>N.B:  1)The account numbers should be arranged in serial order.The guide letters allotted to the Department viz.G.A.for General Administrator,Med.for Medical etc.should be included.</t>
  </si>
  <si>
    <t xml:space="preserve">        2)The entry in column 4should shwo the rate of salary/pay drawn in respect of the last day of the proceeding financial year.[Vide Rule 11(2)of the General Provident Fund (Kerala) Rules].</t>
  </si>
  <si>
    <t xml:space="preserve">        3)Salary/pay will include personal pay, Special pay and Dearness pay but exclude all allowance [Vide Rule 12(23) of part 1 of the Kerala Service Rule].  </t>
  </si>
  <si>
    <t xml:space="preserve">           "Quited Service","Died",In this column, write description against every new name such as "New Subscriber","Came on transfer from…………………………………….office……………………District,</t>
  </si>
  <si>
    <t xml:space="preserve">           "or"Resumed subscription",if interest is paid on an advance mention it in this column.</t>
  </si>
  <si>
    <t xml:space="preserve">       5)Column 12 to be filledin by the ledger poster in the Accountant General's Office.</t>
  </si>
  <si>
    <t xml:space="preserve">       6)Separate schedules should be prepared in respect of persons whose accounts are kept by different Accounts Officers.</t>
  </si>
  <si>
    <t>HEAD OF OFFICE</t>
  </si>
  <si>
    <t xml:space="preserve">Name of Treasury…………………………………………….. </t>
  </si>
  <si>
    <t xml:space="preserve">        4) In the Remarks column given reasons of discontinuous for subscription such as "Prceeded or leave" Transferred to……………………………….Office……………………………district……………</t>
  </si>
  <si>
    <t>Total of Columns 6,9,11, Rs.</t>
  </si>
  <si>
    <t>Raghavan.V</t>
  </si>
  <si>
    <t>Remeshan.U</t>
  </si>
  <si>
    <t>Rajalakshmi</t>
  </si>
  <si>
    <t>Rajeshwari</t>
  </si>
  <si>
    <t>Salary on 31.3.2008</t>
  </si>
  <si>
    <t>H SA music</t>
  </si>
  <si>
    <t>H SA SS</t>
  </si>
  <si>
    <t>H SA Phs</t>
  </si>
  <si>
    <t>H SA maths</t>
  </si>
  <si>
    <t>H SA MAL</t>
  </si>
  <si>
    <t>H SA NS</t>
  </si>
  <si>
    <t>H SA Hindi</t>
  </si>
  <si>
    <t>H SA Arab</t>
  </si>
  <si>
    <t>H SA Urdu</t>
  </si>
  <si>
    <t>H SA Eng</t>
  </si>
  <si>
    <t>H SA PS</t>
  </si>
  <si>
    <t>H SA Kan</t>
  </si>
  <si>
    <t>H SA Mal</t>
  </si>
  <si>
    <t>PD Tr Kan</t>
  </si>
  <si>
    <t>STAFF DETAILS</t>
  </si>
  <si>
    <t>Rajalakshmi.T.U</t>
  </si>
  <si>
    <t>H.S.A.Mal</t>
  </si>
  <si>
    <t>NET AMOUNT</t>
  </si>
  <si>
    <t>EDN</t>
  </si>
  <si>
    <t xml:space="preserve">GPF </t>
  </si>
  <si>
    <t>LOAN</t>
  </si>
  <si>
    <t>GAE</t>
  </si>
  <si>
    <t>C</t>
  </si>
  <si>
    <t>SSW</t>
  </si>
  <si>
    <t>GPF ABSTRACT</t>
  </si>
  <si>
    <t>Sreejathayambath</t>
  </si>
  <si>
    <t>Gopala.K</t>
  </si>
  <si>
    <t>Lalitha.M.N</t>
  </si>
  <si>
    <t>H.S.A San</t>
  </si>
  <si>
    <t>Rajesh Koilarian</t>
  </si>
  <si>
    <t>HSA (San)</t>
  </si>
  <si>
    <t>HSA (Mal)</t>
  </si>
  <si>
    <t>HSA (Kan)</t>
  </si>
  <si>
    <t>HSA (Eng)</t>
  </si>
  <si>
    <t>HSA (Arab)</t>
  </si>
  <si>
    <t>HSA (Hind)</t>
  </si>
  <si>
    <t>HSA (Urd)</t>
  </si>
  <si>
    <r>
      <t xml:space="preserve">                                        Statement Showing Deductions on Account of Premia towards Group Personal Accident Insurance Scheme to Government Employees and Teachers in the Establishment pay or salary bill of </t>
    </r>
    <r>
      <rPr>
        <i/>
        <sz val="14"/>
        <rFont val="Arial"/>
        <family val="2"/>
      </rPr>
      <t>Government Higher Secondary School, UDMA</t>
    </r>
    <r>
      <rPr>
        <sz val="12"/>
        <rFont val="Arial"/>
        <family val="2"/>
      </rPr>
      <t xml:space="preserve"> for the month of </t>
    </r>
    <r>
      <rPr>
        <i/>
        <sz val="14"/>
        <rFont val="Arial"/>
        <family val="2"/>
      </rPr>
      <t>December, 2008</t>
    </r>
    <r>
      <rPr>
        <sz val="12"/>
        <rFont val="Arial"/>
        <family val="2"/>
      </rPr>
      <t>.</t>
    </r>
  </si>
  <si>
    <t>(Rupees Two thousand and fifty only)</t>
  </si>
  <si>
    <t>Total Rupees Five thousand six hundred and fifty  Only</t>
  </si>
  <si>
    <t>Total of Columns 6,9,11,         Rs.</t>
  </si>
  <si>
    <t>Total Page 2</t>
  </si>
  <si>
    <t>Arrear</t>
  </si>
  <si>
    <t>on………………2009</t>
  </si>
  <si>
    <t>Page 2 Total</t>
  </si>
  <si>
    <t>Total Page 1</t>
  </si>
  <si>
    <t>Page 3  Total</t>
  </si>
  <si>
    <t>Naseera.K.J                H.S.A.PS                      (8390-13270)</t>
  </si>
  <si>
    <t>Page 4  Total</t>
  </si>
  <si>
    <t>Page 5  Total</t>
  </si>
  <si>
    <t>Hemanthkumar.H.G               PD Teacher                (8390-13270)</t>
  </si>
  <si>
    <t>Rajesh Koilarian                           PD Teacher               (7990-12930)</t>
  </si>
  <si>
    <t>Lakshmanan Manniath          PD Teacher                    (7990-12930)</t>
  </si>
  <si>
    <t>Manojkumar.P.V              PD Teacher                       (7990-12930)</t>
  </si>
  <si>
    <t>4./36</t>
  </si>
  <si>
    <t>7./34</t>
  </si>
  <si>
    <t>6./36</t>
  </si>
  <si>
    <t>5./36</t>
  </si>
  <si>
    <t>In words..Rupees Three thousand Six hundred and Seventy Five  only</t>
  </si>
  <si>
    <t>Rs;119450</t>
  </si>
  <si>
    <t>Total Rupees: One lakh nineteen thousand four hundred and fifty Only</t>
  </si>
  <si>
    <t>15./36</t>
  </si>
  <si>
    <t>Total Rupees Eleven thousand five hundred  and eighty   only</t>
  </si>
  <si>
    <t>Rupeees Sixteen thousand Five hundred and Sixty Nine only</t>
  </si>
  <si>
    <t>Total RupeesTwenty Nine  Thousand five hundred  and ninety six  only</t>
  </si>
  <si>
    <t>GAC</t>
  </si>
  <si>
    <t>In figures: Rs.55790</t>
  </si>
  <si>
    <t>In words: Rupees  Fifty Five Thousand Seven hundred and  Ninety Only</t>
  </si>
  <si>
    <t>12./25</t>
  </si>
  <si>
    <t>19./20</t>
  </si>
  <si>
    <t>22./31</t>
  </si>
  <si>
    <t>19./36</t>
  </si>
  <si>
    <t>32./35</t>
  </si>
  <si>
    <t>16./25</t>
  </si>
  <si>
    <t>8./30</t>
  </si>
  <si>
    <t>26./29</t>
  </si>
  <si>
    <t>9./34</t>
  </si>
  <si>
    <t>4./35</t>
  </si>
  <si>
    <t>6./35</t>
  </si>
  <si>
    <t>22./24</t>
  </si>
  <si>
    <t>3./33</t>
  </si>
  <si>
    <t>16./36</t>
  </si>
  <si>
    <t>5./24</t>
  </si>
  <si>
    <t>1./36</t>
  </si>
  <si>
    <t>1./31</t>
  </si>
  <si>
    <t>EDN 396439</t>
  </si>
  <si>
    <t>Shantha.K.T</t>
  </si>
  <si>
    <t>31/36</t>
  </si>
  <si>
    <t>5./30</t>
  </si>
  <si>
    <t xml:space="preserve">    Class II @ Rs-10</t>
  </si>
  <si>
    <t xml:space="preserve">    Class IV @ Rs-25</t>
  </si>
  <si>
    <t xml:space="preserve"> Rupees Sixty only</t>
  </si>
  <si>
    <t>Voucher No……………..Date of encashment……………2009</t>
  </si>
  <si>
    <t>Salary Bill For The month Of AUG-2009  , GHSS Udma, Bill No.  28/2009-10</t>
  </si>
  <si>
    <t>Salary Bill For The month Of AUG-2009  , GHSS Udma, Bill No.   28/2009-10</t>
  </si>
  <si>
    <r>
      <t>In figures..</t>
    </r>
    <r>
      <rPr>
        <sz val="13"/>
        <color indexed="9"/>
        <rFont val="Times New Roman"/>
        <family val="1"/>
      </rPr>
      <t>Rs; 3675</t>
    </r>
  </si>
  <si>
    <t>Salary Bill For The Month Of AUG-2009  , GHSS Uppala, Bill No. 27/2009-10</t>
  </si>
  <si>
    <t xml:space="preserve">   Rajan.p           H.S.A Maths       (10790-18000)</t>
  </si>
  <si>
    <t>Latha.k                    H.S.A. (SS)        (10790-18000)</t>
  </si>
  <si>
    <t>Gopinathan.M            H.S.A. (PS)          (10790-18000)</t>
  </si>
  <si>
    <t>Rajesh.p.T                H.S.A Maths             (10790-18000)</t>
  </si>
  <si>
    <t>Rasheed               H.S.A Maths             (10790-18000)</t>
  </si>
  <si>
    <t>Bharathi                      H.S.A Maths (Kan)(10790-18000)</t>
  </si>
  <si>
    <t>Mini Thankappan        H.S.A SS (Kan)          (10790-18000)</t>
  </si>
  <si>
    <t>Salary Bill For The Month Of AUG-2009  , GHSS Uppala, Bill No.  27/2009-10</t>
  </si>
  <si>
    <t>Ramachandren                 HAS ARABIC             (9190-15510)</t>
  </si>
  <si>
    <t>Shyni.p                H.S.A SS            (9190-15510)</t>
  </si>
  <si>
    <t>Muhammed Thufail           HAS SS              (8790-13610)</t>
  </si>
  <si>
    <t>Naseema               H.S.A.PS               (9590-16650)</t>
  </si>
  <si>
    <t>Rama.k             H.S.A.SS            (9590-16650)</t>
  </si>
  <si>
    <t>Rajendraprasad            H.S.A.NS             (9590-16650)</t>
  </si>
  <si>
    <t>Jayachandren                H.S.A.PS              (9590-16650)</t>
  </si>
  <si>
    <t>Kunhami                     HAS Mal            (8390-13270)</t>
  </si>
  <si>
    <t>Salary Bill For The Month Of AUG -2009  , GHSS Uppala, Bill No.  27/2009-10</t>
  </si>
  <si>
    <t>Salary Bill For The Month Of AUG-2009  , GHSS Uppala, Bill No.  27 /2009-10</t>
  </si>
  <si>
    <t>Akka manjeswaram                     LD Clerk                     (5250-8390)</t>
  </si>
  <si>
    <t>EDN 288455</t>
  </si>
  <si>
    <t>EDN 288456</t>
  </si>
  <si>
    <t>EDN 288457</t>
  </si>
  <si>
    <t>EDN 288458</t>
  </si>
  <si>
    <t>EDN 288459</t>
  </si>
  <si>
    <t>EDN 288460</t>
  </si>
  <si>
    <t>EDN 288461</t>
  </si>
  <si>
    <t>EDN 288462</t>
  </si>
  <si>
    <t>EDN 288463</t>
  </si>
  <si>
    <t>EDN 288464</t>
  </si>
  <si>
    <t>EDN 288465</t>
  </si>
  <si>
    <t>EDN 288466</t>
  </si>
  <si>
    <t>EDN 288467</t>
  </si>
  <si>
    <t>EDN 288468</t>
  </si>
  <si>
    <t>EDN 288469</t>
  </si>
  <si>
    <t>EDN 288470</t>
  </si>
  <si>
    <t>Rajan.P</t>
  </si>
  <si>
    <t>Latha.k</t>
  </si>
  <si>
    <t>usha</t>
  </si>
  <si>
    <t>Lalitha</t>
  </si>
  <si>
    <t>Rajesh.p.t</t>
  </si>
  <si>
    <t>Mini thankappan</t>
  </si>
  <si>
    <t>Govindan</t>
  </si>
  <si>
    <t>geetahkka</t>
  </si>
  <si>
    <t>Ramachandren</t>
  </si>
  <si>
    <t>rajendraprasad</t>
  </si>
  <si>
    <t>Thufail</t>
  </si>
  <si>
    <t>unniyhan</t>
  </si>
  <si>
    <t>Balakrishnan</t>
  </si>
  <si>
    <t>Shobha</t>
  </si>
  <si>
    <t>Angajan</t>
  </si>
  <si>
    <t>lalitha</t>
  </si>
  <si>
    <t>in the pay bill of the ………………………………………………………Office of  GHSS Uppala Officers noted below during the month of …  AUG-2009</t>
  </si>
  <si>
    <t>EDN 288471</t>
  </si>
  <si>
    <t>EDN 288472</t>
  </si>
  <si>
    <t>EDN 288473</t>
  </si>
  <si>
    <t>EDN 288474</t>
  </si>
  <si>
    <t>EDN 288475</t>
  </si>
  <si>
    <t>in the pay bill of the ………………………………………………………Office of  GHSS Uppala Officers noted below during the month of …AUG-2009</t>
  </si>
  <si>
    <t>in the pay bill of the ………………………………………………………Office of  GHSS Uppala Officers noted below during …AUG-2009</t>
  </si>
  <si>
    <r>
      <t>Name of Treasury :</t>
    </r>
    <r>
      <rPr>
        <b/>
        <sz val="9"/>
        <rFont val="Arial"/>
        <family val="2"/>
      </rPr>
      <t xml:space="preserve"> Sub-Treasury, Manjeswar</t>
    </r>
  </si>
  <si>
    <r>
      <t>Designation of Drawing Officer :</t>
    </r>
    <r>
      <rPr>
        <b/>
        <sz val="9"/>
        <rFont val="Arial"/>
        <family val="2"/>
      </rPr>
      <t xml:space="preserve"> Headmaster, GHSS Uppala</t>
    </r>
  </si>
  <si>
    <t>Name and address of  : O/o the Headmaster, GHSS Uppala</t>
  </si>
  <si>
    <t>the institution                           P.O.Uppala 671 322</t>
  </si>
  <si>
    <t>SCHOOL UPPALA</t>
  </si>
  <si>
    <r>
      <t xml:space="preserve">Statement showing deductions of premia towards Official Branch Insurance Fund in the establishment                                                                   pay of Salary Bill of </t>
    </r>
    <r>
      <rPr>
        <b/>
        <sz val="10"/>
        <rFont val="Times New Roman"/>
        <family val="1"/>
      </rPr>
      <t>GHSS UPPALA For the month AUG- 2009.</t>
    </r>
  </si>
  <si>
    <t xml:space="preserve">Ranjith                        PET                       (9190-15510)  </t>
  </si>
  <si>
    <t>Jayachandren              PD Teacher                          (9190-15510)</t>
  </si>
  <si>
    <t>Alice                PD.Teacher                        (9190-15510)</t>
  </si>
  <si>
    <t xml:space="preserve">Krishnakumar                          PD Teacher                  (8390-13270)                     </t>
  </si>
  <si>
    <t>Narayana                    PD Teacher                           (8390-13270)</t>
  </si>
  <si>
    <t>Prasad.v                            PD Teacher                   (8390-13270)</t>
  </si>
  <si>
    <t>Gayathri                         PD Teacher                    (7990-12930)</t>
  </si>
  <si>
    <t>Rajesh.p.t                    PD Teacher                    (7990-12930)</t>
  </si>
  <si>
    <t>Snehalatha              PD Teacher                     (6680-10790)</t>
  </si>
  <si>
    <t xml:space="preserve"> Rajasree           Jr.Hindi.                               (6680-10790)</t>
  </si>
  <si>
    <t xml:space="preserve">   Shanthi.m             PD Teacher                     (7990-12930)</t>
  </si>
  <si>
    <t>EDN 215689</t>
  </si>
  <si>
    <t>EDN 215690</t>
  </si>
  <si>
    <t>EDN 215691</t>
  </si>
  <si>
    <t>EDN 215692</t>
  </si>
  <si>
    <t>EDN 215693</t>
  </si>
  <si>
    <t>EDN 215694</t>
  </si>
  <si>
    <t>EDN 215695</t>
  </si>
  <si>
    <t>EDN 215696</t>
  </si>
  <si>
    <t>EDN 215697</t>
  </si>
  <si>
    <t>EDN 215698</t>
  </si>
  <si>
    <t>EDN 215699</t>
  </si>
  <si>
    <t>EDN 215700</t>
  </si>
  <si>
    <t>EDN 215701</t>
  </si>
  <si>
    <t>EDN 215702</t>
  </si>
  <si>
    <t>EDN 215703</t>
  </si>
  <si>
    <t>EDN 215704</t>
  </si>
  <si>
    <t>EDN 215705</t>
  </si>
  <si>
    <t>EDN 215706</t>
  </si>
  <si>
    <t>EDN 215707</t>
  </si>
  <si>
    <t>EDN 215708</t>
  </si>
  <si>
    <t>EDN 215709</t>
  </si>
  <si>
    <t>EDN 215710</t>
  </si>
  <si>
    <t>in the pay bill of the ………………………………………………………Office of  GHSS Uppala Officers noted below during the month of…… AUG…2009</t>
  </si>
  <si>
    <t>vasanthi</t>
  </si>
  <si>
    <t xml:space="preserve"> P.O.uppala 671 322</t>
  </si>
  <si>
    <r>
      <t xml:space="preserve">Statement showing deductions of premia towards Official Branch Insurance Fund in the establishment                                                                   pay of Salary Bill of </t>
    </r>
    <r>
      <rPr>
        <b/>
        <sz val="10"/>
        <rFont val="Times New Roman"/>
        <family val="1"/>
      </rPr>
      <t>GHSS Uppala For the month of AUG- 2009</t>
    </r>
  </si>
  <si>
    <r>
      <t xml:space="preserve">Statement showing deductions of premia towards Official Branch Insurance Fund in the establishment                                                                   pay of Salary Bill of </t>
    </r>
    <r>
      <rPr>
        <b/>
        <sz val="10"/>
        <color indexed="63"/>
        <rFont val="Times New Roman"/>
        <family val="1"/>
      </rPr>
      <t>GHSS Uppala For the month of AUG-- 2009</t>
    </r>
  </si>
  <si>
    <t>GHSS UDMA ,P O UPPALA,PIN 671322, PH:(04998)240022</t>
  </si>
  <si>
    <t>G H S S UDMA ,P O UPPALA ,PIN 671322,  PH:04998240022</t>
  </si>
  <si>
    <t>Salary Bill For The Month Of AUG-2009  , GHSS UPPALA, Bill No.  27/2009-10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</si>
</sst>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</numFmts>
  <fonts count="87">
    <font>
      <sz val="10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i/>
      <sz val="14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Black"/>
      <family val="2"/>
    </font>
    <font>
      <sz val="12"/>
      <name val="Arial Black"/>
      <family val="2"/>
    </font>
    <font>
      <i/>
      <sz val="12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6"/>
      <name val="Arial"/>
      <family val="2"/>
    </font>
    <font>
      <b/>
      <i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3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  <font>
      <b/>
      <sz val="11"/>
      <color indexed="8"/>
      <name val="Arial"/>
      <family val="2"/>
    </font>
    <font>
      <b/>
      <sz val="13"/>
      <name val="Arial"/>
      <family val="2"/>
    </font>
    <font>
      <sz val="13"/>
      <name val="Microsoft Sans Serif"/>
      <family val="2"/>
    </font>
    <font>
      <sz val="10"/>
      <name val="Microsoft Sans Serif"/>
      <family val="2"/>
    </font>
    <font>
      <sz val="12"/>
      <name val="Haettenschweiler"/>
      <family val="2"/>
    </font>
    <font>
      <b/>
      <sz val="16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2"/>
    </font>
    <font>
      <b/>
      <i/>
      <sz val="14"/>
      <color indexed="8"/>
      <name val="Arial"/>
      <family val="2"/>
    </font>
    <font>
      <b/>
      <sz val="9"/>
      <color indexed="8"/>
      <name val="Arial"/>
      <family val="2"/>
    </font>
    <font>
      <sz val="16"/>
      <color indexed="10"/>
      <name val="Arial"/>
      <family val="2"/>
    </font>
    <font>
      <b/>
      <sz val="2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i/>
      <sz val="14"/>
      <color indexed="8"/>
      <name val="Arial"/>
      <family val="0"/>
    </font>
    <font>
      <b/>
      <i/>
      <sz val="12"/>
      <color indexed="8"/>
      <name val="Arial"/>
      <family val="0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0"/>
      <color indexed="63"/>
      <name val="Arial"/>
      <family val="2"/>
    </font>
    <font>
      <sz val="12"/>
      <color indexed="63"/>
      <name val="Arial"/>
      <family val="2"/>
    </font>
    <font>
      <sz val="14"/>
      <color indexed="63"/>
      <name val="Arial"/>
      <family val="2"/>
    </font>
    <font>
      <b/>
      <sz val="12"/>
      <color indexed="63"/>
      <name val="Arial"/>
      <family val="2"/>
    </font>
    <font>
      <b/>
      <sz val="18"/>
      <color indexed="63"/>
      <name val="Times New Roman"/>
      <family val="1"/>
    </font>
    <font>
      <b/>
      <sz val="14"/>
      <color indexed="63"/>
      <name val="Times New Roman"/>
      <family val="1"/>
    </font>
    <font>
      <b/>
      <sz val="12"/>
      <color indexed="63"/>
      <name val="Times New Roman"/>
      <family val="1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sz val="10"/>
      <color indexed="63"/>
      <name val="Arial Black"/>
      <family val="2"/>
    </font>
    <font>
      <sz val="9"/>
      <color indexed="63"/>
      <name val="Arial"/>
      <family val="2"/>
    </font>
    <font>
      <b/>
      <i/>
      <sz val="14"/>
      <color indexed="63"/>
      <name val="Arial"/>
      <family val="2"/>
    </font>
    <font>
      <b/>
      <sz val="20"/>
      <color indexed="63"/>
      <name val="Arial"/>
      <family val="2"/>
    </font>
    <font>
      <sz val="8"/>
      <color indexed="63"/>
      <name val="Arial"/>
      <family val="0"/>
    </font>
    <font>
      <b/>
      <sz val="13"/>
      <color indexed="63"/>
      <name val="Arial"/>
      <family val="0"/>
    </font>
    <font>
      <b/>
      <sz val="13"/>
      <color indexed="63"/>
      <name val="Times New Roman"/>
      <family val="1"/>
    </font>
    <font>
      <sz val="13"/>
      <color indexed="63"/>
      <name val="Times New Roman"/>
      <family val="1"/>
    </font>
    <font>
      <b/>
      <i/>
      <sz val="14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sz val="13"/>
      <color indexed="8"/>
      <name val="Arial"/>
      <family val="0"/>
    </font>
    <font>
      <sz val="13"/>
      <color indexed="8"/>
      <name val="Times New Roman"/>
      <family val="1"/>
    </font>
    <font>
      <sz val="13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7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wrapText="1"/>
    </xf>
    <xf numFmtId="9" fontId="0" fillId="0" borderId="1" xfId="21" applyBorder="1" applyAlignment="1">
      <alignment horizontal="left"/>
    </xf>
    <xf numFmtId="9" fontId="0" fillId="0" borderId="1" xfId="21" applyFont="1" applyBorder="1" applyAlignment="1">
      <alignment horizontal="left"/>
    </xf>
    <xf numFmtId="0" fontId="0" fillId="0" borderId="1" xfId="0" applyBorder="1" applyAlignment="1">
      <alignment horizontal="center" vertical="center" textRotation="90" wrapText="1"/>
    </xf>
    <xf numFmtId="17" fontId="0" fillId="0" borderId="1" xfId="0" applyNumberFormat="1" applyBorder="1" applyAlignment="1">
      <alignment/>
    </xf>
    <xf numFmtId="17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/>
    </xf>
    <xf numFmtId="0" fontId="11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13" fillId="0" borderId="1" xfId="0" applyFont="1" applyBorder="1" applyAlignment="1">
      <alignment horizontal="left" wrapText="1"/>
    </xf>
    <xf numFmtId="0" fontId="10" fillId="0" borderId="1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17" fontId="0" fillId="0" borderId="1" xfId="0" applyNumberFormat="1" applyFont="1" applyBorder="1" applyAlignment="1">
      <alignment horizontal="center"/>
    </xf>
    <xf numFmtId="0" fontId="0" fillId="0" borderId="9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17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10" fillId="0" borderId="5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1" xfId="0" applyFont="1" applyBorder="1" applyAlignment="1">
      <alignment horizontal="left" wrapText="1"/>
    </xf>
    <xf numFmtId="17" fontId="5" fillId="0" borderId="1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16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17" fontId="4" fillId="0" borderId="10" xfId="0" applyNumberFormat="1" applyFont="1" applyBorder="1" applyAlignment="1">
      <alignment/>
    </xf>
    <xf numFmtId="0" fontId="16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horizontal="left" wrapText="1"/>
    </xf>
    <xf numFmtId="17" fontId="24" fillId="0" borderId="14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0" fillId="0" borderId="9" xfId="0" applyBorder="1" applyAlignment="1">
      <alignment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" fontId="0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right"/>
    </xf>
    <xf numFmtId="0" fontId="14" fillId="0" borderId="17" xfId="0" applyFont="1" applyBorder="1" applyAlignment="1">
      <alignment horizontal="center"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3" xfId="0" applyFont="1" applyBorder="1" applyAlignment="1">
      <alignment/>
    </xf>
    <xf numFmtId="0" fontId="25" fillId="0" borderId="0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7" fontId="14" fillId="0" borderId="0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wrapText="1"/>
    </xf>
    <xf numFmtId="0" fontId="3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left"/>
    </xf>
    <xf numFmtId="0" fontId="13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justify" wrapText="1"/>
    </xf>
    <xf numFmtId="0" fontId="3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21" xfId="0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" xfId="0" applyFont="1" applyBorder="1" applyAlignment="1">
      <alignment/>
    </xf>
    <xf numFmtId="0" fontId="0" fillId="0" borderId="0" xfId="0" applyBorder="1" applyAlignment="1">
      <alignment horizontal="left" wrapText="1"/>
    </xf>
    <xf numFmtId="17" fontId="0" fillId="0" borderId="0" xfId="0" applyNumberFormat="1" applyBorder="1" applyAlignment="1">
      <alignment/>
    </xf>
    <xf numFmtId="0" fontId="0" fillId="0" borderId="4" xfId="0" applyBorder="1" applyAlignment="1">
      <alignment horizontal="left" wrapText="1"/>
    </xf>
    <xf numFmtId="17" fontId="0" fillId="0" borderId="4" xfId="0" applyNumberFormat="1" applyBorder="1" applyAlignment="1">
      <alignment/>
    </xf>
    <xf numFmtId="0" fontId="3" fillId="0" borderId="4" xfId="0" applyFont="1" applyBorder="1" applyAlignment="1">
      <alignment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right" vertical="top" wrapText="1"/>
    </xf>
    <xf numFmtId="0" fontId="10" fillId="0" borderId="9" xfId="0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17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0" fontId="16" fillId="0" borderId="10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7" fillId="0" borderId="0" xfId="0" applyFont="1" applyAlignment="1">
      <alignment horizontal="right"/>
    </xf>
    <xf numFmtId="0" fontId="18" fillId="0" borderId="4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28" fillId="0" borderId="0" xfId="0" applyFont="1" applyAlignment="1">
      <alignment/>
    </xf>
    <xf numFmtId="0" fontId="3" fillId="0" borderId="0" xfId="0" applyFont="1" applyAlignment="1">
      <alignment/>
    </xf>
    <xf numFmtId="0" fontId="20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31" fillId="0" borderId="1" xfId="0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9" fontId="0" fillId="0" borderId="0" xfId="21" applyBorder="1" applyAlignment="1">
      <alignment horizontal="left"/>
    </xf>
    <xf numFmtId="0" fontId="11" fillId="0" borderId="0" xfId="0" applyFont="1" applyBorder="1" applyAlignment="1">
      <alignment/>
    </xf>
    <xf numFmtId="17" fontId="1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25" xfId="0" applyBorder="1" applyAlignment="1">
      <alignment/>
    </xf>
    <xf numFmtId="0" fontId="13" fillId="0" borderId="1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9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8" fillId="0" borderId="19" xfId="0" applyFont="1" applyBorder="1" applyAlignment="1">
      <alignment/>
    </xf>
    <xf numFmtId="17" fontId="18" fillId="0" borderId="0" xfId="0" applyNumberFormat="1" applyFont="1" applyBorder="1" applyAlignment="1">
      <alignment horizontal="left"/>
    </xf>
    <xf numFmtId="17" fontId="19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26" fillId="0" borderId="0" xfId="0" applyFont="1" applyBorder="1" applyAlignment="1">
      <alignment horizontal="right"/>
    </xf>
    <xf numFmtId="14" fontId="1" fillId="0" borderId="19" xfId="0" applyNumberFormat="1" applyFont="1" applyBorder="1" applyAlignment="1">
      <alignment/>
    </xf>
    <xf numFmtId="0" fontId="28" fillId="0" borderId="8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0" fillId="0" borderId="0" xfId="0" applyAlignment="1">
      <alignment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4" fillId="0" borderId="0" xfId="0" applyFont="1" applyAlignment="1">
      <alignment horizontal="justify"/>
    </xf>
    <xf numFmtId="0" fontId="33" fillId="0" borderId="0" xfId="0" applyFont="1" applyAlignment="1">
      <alignment horizontal="justify"/>
    </xf>
    <xf numFmtId="0" fontId="40" fillId="0" borderId="0" xfId="0" applyFont="1" applyAlignment="1">
      <alignment/>
    </xf>
    <xf numFmtId="0" fontId="35" fillId="0" borderId="4" xfId="0" applyFont="1" applyBorder="1" applyAlignment="1">
      <alignment horizontal="center"/>
    </xf>
    <xf numFmtId="0" fontId="33" fillId="0" borderId="4" xfId="0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left" indent="15"/>
    </xf>
    <xf numFmtId="0" fontId="0" fillId="0" borderId="1" xfId="0" applyFill="1" applyBorder="1" applyAlignment="1">
      <alignment horizontal="left" wrapText="1"/>
    </xf>
    <xf numFmtId="0" fontId="35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41" fillId="0" borderId="4" xfId="0" applyFont="1" applyBorder="1" applyAlignment="1">
      <alignment/>
    </xf>
    <xf numFmtId="0" fontId="0" fillId="0" borderId="26" xfId="0" applyBorder="1" applyAlignment="1">
      <alignment horizontal="center" vertical="center" wrapText="1" shrinkToFit="1"/>
    </xf>
    <xf numFmtId="0" fontId="42" fillId="0" borderId="4" xfId="0" applyFont="1" applyBorder="1" applyAlignment="1">
      <alignment/>
    </xf>
    <xf numFmtId="0" fontId="43" fillId="0" borderId="0" xfId="0" applyFont="1" applyAlignment="1">
      <alignment/>
    </xf>
    <xf numFmtId="0" fontId="43" fillId="0" borderId="4" xfId="0" applyFont="1" applyBorder="1" applyAlignment="1">
      <alignment/>
    </xf>
    <xf numFmtId="0" fontId="7" fillId="0" borderId="25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1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4" xfId="0" applyFont="1" applyBorder="1" applyAlignment="1">
      <alignment/>
    </xf>
    <xf numFmtId="17" fontId="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22" xfId="0" applyFont="1" applyBorder="1" applyAlignment="1">
      <alignment horizontal="center" wrapText="1"/>
    </xf>
    <xf numFmtId="0" fontId="30" fillId="0" borderId="0" xfId="0" applyFont="1" applyBorder="1" applyAlignment="1">
      <alignment/>
    </xf>
    <xf numFmtId="0" fontId="0" fillId="0" borderId="13" xfId="0" applyBorder="1" applyAlignment="1">
      <alignment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17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49" fontId="26" fillId="0" borderId="22" xfId="0" applyNumberFormat="1" applyFont="1" applyBorder="1" applyAlignment="1">
      <alignment horizontal="center" wrapText="1"/>
    </xf>
    <xf numFmtId="0" fontId="26" fillId="0" borderId="2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4" fillId="0" borderId="12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16" fontId="0" fillId="0" borderId="1" xfId="0" applyNumberForma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" xfId="0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right" wrapText="1"/>
    </xf>
    <xf numFmtId="0" fontId="10" fillId="0" borderId="21" xfId="0" applyFont="1" applyBorder="1" applyAlignment="1">
      <alignment/>
    </xf>
    <xf numFmtId="0" fontId="10" fillId="0" borderId="2" xfId="0" applyFont="1" applyBorder="1" applyAlignment="1">
      <alignment/>
    </xf>
    <xf numFmtId="0" fontId="0" fillId="0" borderId="22" xfId="0" applyBorder="1" applyAlignment="1">
      <alignment horizontal="center" vertical="center" wrapText="1"/>
    </xf>
    <xf numFmtId="0" fontId="46" fillId="0" borderId="29" xfId="0" applyFont="1" applyBorder="1" applyAlignment="1">
      <alignment horizontal="center"/>
    </xf>
    <xf numFmtId="0" fontId="46" fillId="0" borderId="30" xfId="0" applyFont="1" applyBorder="1" applyAlignment="1">
      <alignment horizontal="left" wrapText="1"/>
    </xf>
    <xf numFmtId="0" fontId="46" fillId="0" borderId="30" xfId="0" applyFont="1" applyBorder="1" applyAlignment="1">
      <alignment/>
    </xf>
    <xf numFmtId="1" fontId="39" fillId="0" borderId="30" xfId="0" applyNumberFormat="1" applyFont="1" applyBorder="1" applyAlignment="1">
      <alignment/>
    </xf>
    <xf numFmtId="1" fontId="39" fillId="0" borderId="30" xfId="0" applyNumberFormat="1" applyFont="1" applyBorder="1" applyAlignment="1">
      <alignment/>
    </xf>
    <xf numFmtId="1" fontId="45" fillId="0" borderId="1" xfId="0" applyNumberFormat="1" applyFont="1" applyBorder="1" applyAlignment="1">
      <alignment/>
    </xf>
    <xf numFmtId="1" fontId="47" fillId="0" borderId="2" xfId="0" applyNumberFormat="1" applyFont="1" applyBorder="1" applyAlignment="1">
      <alignment/>
    </xf>
    <xf numFmtId="1" fontId="47" fillId="0" borderId="21" xfId="0" applyNumberFormat="1" applyFont="1" applyBorder="1" applyAlignment="1">
      <alignment/>
    </xf>
    <xf numFmtId="0" fontId="45" fillId="0" borderId="1" xfId="0" applyFont="1" applyBorder="1" applyAlignment="1">
      <alignment/>
    </xf>
    <xf numFmtId="1" fontId="48" fillId="0" borderId="1" xfId="0" applyNumberFormat="1" applyFont="1" applyBorder="1" applyAlignment="1">
      <alignment horizontal="right"/>
    </xf>
    <xf numFmtId="1" fontId="50" fillId="0" borderId="1" xfId="0" applyNumberFormat="1" applyFont="1" applyBorder="1" applyAlignment="1">
      <alignment horizontal="right"/>
    </xf>
    <xf numFmtId="1" fontId="49" fillId="0" borderId="31" xfId="0" applyNumberFormat="1" applyFont="1" applyBorder="1" applyAlignment="1">
      <alignment/>
    </xf>
    <xf numFmtId="1" fontId="50" fillId="0" borderId="2" xfId="0" applyNumberFormat="1" applyFont="1" applyBorder="1" applyAlignment="1">
      <alignment horizontal="right"/>
    </xf>
    <xf numFmtId="1" fontId="48" fillId="0" borderId="2" xfId="0" applyNumberFormat="1" applyFont="1" applyBorder="1" applyAlignment="1">
      <alignment horizontal="right"/>
    </xf>
    <xf numFmtId="1" fontId="50" fillId="0" borderId="22" xfId="0" applyNumberFormat="1" applyFont="1" applyBorder="1" applyAlignment="1">
      <alignment horizontal="right"/>
    </xf>
    <xf numFmtId="1" fontId="48" fillId="0" borderId="22" xfId="0" applyNumberFormat="1" applyFont="1" applyBorder="1" applyAlignment="1">
      <alignment horizontal="right"/>
    </xf>
    <xf numFmtId="1" fontId="47" fillId="0" borderId="31" xfId="0" applyNumberFormat="1" applyFont="1" applyBorder="1" applyAlignment="1">
      <alignment/>
    </xf>
    <xf numFmtId="1" fontId="45" fillId="0" borderId="25" xfId="0" applyNumberFormat="1" applyFont="1" applyBorder="1" applyAlignment="1">
      <alignment/>
    </xf>
    <xf numFmtId="0" fontId="46" fillId="0" borderId="30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/>
    </xf>
    <xf numFmtId="1" fontId="46" fillId="0" borderId="30" xfId="0" applyNumberFormat="1" applyFont="1" applyBorder="1" applyAlignment="1">
      <alignment/>
    </xf>
    <xf numFmtId="0" fontId="46" fillId="0" borderId="30" xfId="0" applyFont="1" applyBorder="1" applyAlignment="1">
      <alignment/>
    </xf>
    <xf numFmtId="1" fontId="46" fillId="0" borderId="30" xfId="0" applyNumberFormat="1" applyFont="1" applyBorder="1" applyAlignment="1">
      <alignment horizontal="center"/>
    </xf>
    <xf numFmtId="1" fontId="46" fillId="0" borderId="30" xfId="0" applyNumberFormat="1" applyFont="1" applyBorder="1" applyAlignment="1">
      <alignment horizontal="right"/>
    </xf>
    <xf numFmtId="1" fontId="47" fillId="0" borderId="3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/>
    </xf>
    <xf numFmtId="0" fontId="51" fillId="0" borderId="3" xfId="0" applyFont="1" applyBorder="1" applyAlignment="1">
      <alignment/>
    </xf>
    <xf numFmtId="0" fontId="32" fillId="0" borderId="0" xfId="0" applyFont="1" applyBorder="1" applyAlignment="1">
      <alignment/>
    </xf>
    <xf numFmtId="0" fontId="11" fillId="0" borderId="3" xfId="0" applyFont="1" applyBorder="1" applyAlignment="1">
      <alignment/>
    </xf>
    <xf numFmtId="0" fontId="53" fillId="0" borderId="22" xfId="0" applyFont="1" applyBorder="1" applyAlignment="1">
      <alignment horizontal="center"/>
    </xf>
    <xf numFmtId="0" fontId="53" fillId="0" borderId="2" xfId="0" applyFont="1" applyBorder="1" applyAlignment="1">
      <alignment horizontal="center"/>
    </xf>
    <xf numFmtId="0" fontId="45" fillId="0" borderId="1" xfId="0" applyFont="1" applyBorder="1" applyAlignment="1">
      <alignment/>
    </xf>
    <xf numFmtId="0" fontId="46" fillId="0" borderId="1" xfId="0" applyFont="1" applyBorder="1" applyAlignment="1">
      <alignment/>
    </xf>
    <xf numFmtId="0" fontId="45" fillId="0" borderId="1" xfId="0" applyFont="1" applyBorder="1" applyAlignment="1">
      <alignment horizontal="center"/>
    </xf>
    <xf numFmtId="0" fontId="53" fillId="0" borderId="1" xfId="0" applyFont="1" applyBorder="1" applyAlignment="1">
      <alignment horizontal="center" wrapText="1"/>
    </xf>
    <xf numFmtId="1" fontId="53" fillId="0" borderId="1" xfId="0" applyNumberFormat="1" applyFont="1" applyBorder="1" applyAlignment="1">
      <alignment horizontal="center"/>
    </xf>
    <xf numFmtId="0" fontId="53" fillId="0" borderId="1" xfId="0" applyFont="1" applyBorder="1" applyAlignment="1">
      <alignment horizontal="center"/>
    </xf>
    <xf numFmtId="0" fontId="54" fillId="0" borderId="1" xfId="0" applyFont="1" applyBorder="1" applyAlignment="1">
      <alignment horizontal="center"/>
    </xf>
    <xf numFmtId="0" fontId="53" fillId="0" borderId="1" xfId="0" applyFont="1" applyBorder="1" applyAlignment="1">
      <alignment textRotation="90"/>
    </xf>
    <xf numFmtId="0" fontId="45" fillId="0" borderId="7" xfId="0" applyFont="1" applyBorder="1" applyAlignment="1">
      <alignment horizontal="center"/>
    </xf>
    <xf numFmtId="0" fontId="45" fillId="0" borderId="9" xfId="0" applyFont="1" applyBorder="1" applyAlignment="1">
      <alignment horizontal="center"/>
    </xf>
    <xf numFmtId="0" fontId="45" fillId="0" borderId="1" xfId="0" applyFont="1" applyBorder="1" applyAlignment="1">
      <alignment horizontal="left"/>
    </xf>
    <xf numFmtId="1" fontId="45" fillId="0" borderId="1" xfId="0" applyNumberFormat="1" applyFont="1" applyBorder="1" applyAlignment="1">
      <alignment horizontal="center"/>
    </xf>
    <xf numFmtId="0" fontId="45" fillId="0" borderId="1" xfId="0" applyFont="1" applyBorder="1" applyAlignment="1">
      <alignment horizontal="center" wrapText="1"/>
    </xf>
    <xf numFmtId="0" fontId="45" fillId="0" borderId="1" xfId="0" applyFont="1" applyBorder="1" applyAlignment="1">
      <alignment horizontal="center" vertical="center"/>
    </xf>
    <xf numFmtId="1" fontId="50" fillId="0" borderId="1" xfId="0" applyNumberFormat="1" applyFont="1" applyBorder="1" applyAlignment="1">
      <alignment/>
    </xf>
    <xf numFmtId="0" fontId="45" fillId="0" borderId="0" xfId="0" applyFont="1" applyAlignment="1">
      <alignment/>
    </xf>
    <xf numFmtId="1" fontId="47" fillId="0" borderId="9" xfId="0" applyNumberFormat="1" applyFont="1" applyBorder="1" applyAlignment="1">
      <alignment/>
    </xf>
    <xf numFmtId="0" fontId="45" fillId="0" borderId="1" xfId="0" applyFont="1" applyBorder="1" applyAlignment="1">
      <alignment horizontal="center" vertical="top" wrapText="1"/>
    </xf>
    <xf numFmtId="1" fontId="45" fillId="0" borderId="22" xfId="0" applyNumberFormat="1" applyFont="1" applyBorder="1" applyAlignment="1">
      <alignment/>
    </xf>
    <xf numFmtId="0" fontId="45" fillId="0" borderId="2" xfId="0" applyFont="1" applyBorder="1" applyAlignment="1">
      <alignment/>
    </xf>
    <xf numFmtId="0" fontId="45" fillId="0" borderId="26" xfId="0" applyFont="1" applyBorder="1" applyAlignment="1">
      <alignment/>
    </xf>
    <xf numFmtId="0" fontId="45" fillId="0" borderId="32" xfId="0" applyFont="1" applyBorder="1" applyAlignment="1">
      <alignment/>
    </xf>
    <xf numFmtId="0" fontId="55" fillId="0" borderId="2" xfId="0" applyFont="1" applyBorder="1" applyAlignment="1">
      <alignment horizontal="center" wrapText="1"/>
    </xf>
    <xf numFmtId="0" fontId="45" fillId="0" borderId="2" xfId="0" applyFont="1" applyBorder="1" applyAlignment="1">
      <alignment horizontal="center" vertical="center"/>
    </xf>
    <xf numFmtId="1" fontId="45" fillId="0" borderId="2" xfId="0" applyNumberFormat="1" applyFont="1" applyBorder="1" applyAlignment="1">
      <alignment/>
    </xf>
    <xf numFmtId="1" fontId="50" fillId="0" borderId="2" xfId="0" applyNumberFormat="1" applyFont="1" applyBorder="1" applyAlignment="1">
      <alignment/>
    </xf>
    <xf numFmtId="0" fontId="45" fillId="0" borderId="25" xfId="0" applyFont="1" applyBorder="1" applyAlignment="1">
      <alignment/>
    </xf>
    <xf numFmtId="0" fontId="45" fillId="0" borderId="2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45" fillId="0" borderId="2" xfId="0" applyFont="1" applyBorder="1" applyAlignment="1">
      <alignment horizontal="center" vertical="top" wrapText="1"/>
    </xf>
    <xf numFmtId="0" fontId="53" fillId="0" borderId="2" xfId="0" applyFont="1" applyBorder="1" applyAlignment="1">
      <alignment horizontal="center" wrapText="1"/>
    </xf>
    <xf numFmtId="0" fontId="45" fillId="0" borderId="29" xfId="0" applyFont="1" applyBorder="1" applyAlignment="1">
      <alignment horizontal="center" vertical="center"/>
    </xf>
    <xf numFmtId="1" fontId="46" fillId="0" borderId="30" xfId="0" applyNumberFormat="1" applyFont="1" applyBorder="1" applyAlignment="1">
      <alignment horizontal="center" vertical="center"/>
    </xf>
    <xf numFmtId="0" fontId="45" fillId="0" borderId="29" xfId="0" applyFont="1" applyBorder="1" applyAlignment="1">
      <alignment horizontal="center"/>
    </xf>
    <xf numFmtId="0" fontId="46" fillId="0" borderId="30" xfId="0" applyFont="1" applyBorder="1" applyAlignment="1">
      <alignment horizontal="center" wrapText="1"/>
    </xf>
    <xf numFmtId="0" fontId="46" fillId="0" borderId="30" xfId="0" applyFont="1" applyBorder="1" applyAlignment="1">
      <alignment horizontal="center"/>
    </xf>
    <xf numFmtId="1" fontId="57" fillId="0" borderId="31" xfId="0" applyNumberFormat="1" applyFont="1" applyBorder="1" applyAlignment="1">
      <alignment horizontal="center"/>
    </xf>
    <xf numFmtId="0" fontId="45" fillId="0" borderId="0" xfId="0" applyFont="1" applyBorder="1" applyAlignment="1">
      <alignment/>
    </xf>
    <xf numFmtId="0" fontId="45" fillId="0" borderId="1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wrapText="1"/>
    </xf>
    <xf numFmtId="0" fontId="45" fillId="0" borderId="22" xfId="0" applyFont="1" applyBorder="1" applyAlignment="1">
      <alignment horizontal="center" vertical="top" wrapText="1"/>
    </xf>
    <xf numFmtId="0" fontId="45" fillId="0" borderId="22" xfId="0" applyFont="1" applyBorder="1" applyAlignment="1">
      <alignment/>
    </xf>
    <xf numFmtId="1" fontId="50" fillId="0" borderId="22" xfId="0" applyNumberFormat="1" applyFont="1" applyBorder="1" applyAlignment="1">
      <alignment/>
    </xf>
    <xf numFmtId="0" fontId="45" fillId="0" borderId="25" xfId="0" applyFont="1" applyBorder="1" applyAlignment="1">
      <alignment horizontal="center"/>
    </xf>
    <xf numFmtId="0" fontId="45" fillId="0" borderId="30" xfId="0" applyFont="1" applyBorder="1" applyAlignment="1">
      <alignment/>
    </xf>
    <xf numFmtId="1" fontId="53" fillId="0" borderId="2" xfId="0" applyNumberFormat="1" applyFont="1" applyBorder="1" applyAlignment="1">
      <alignment horizontal="center"/>
    </xf>
    <xf numFmtId="0" fontId="54" fillId="0" borderId="2" xfId="0" applyFont="1" applyBorder="1" applyAlignment="1">
      <alignment horizontal="center"/>
    </xf>
    <xf numFmtId="0" fontId="53" fillId="0" borderId="2" xfId="0" applyFont="1" applyBorder="1" applyAlignment="1">
      <alignment textRotation="90"/>
    </xf>
    <xf numFmtId="0" fontId="45" fillId="0" borderId="2" xfId="0" applyFont="1" applyBorder="1" applyAlignment="1">
      <alignment horizontal="center" wrapText="1"/>
    </xf>
    <xf numFmtId="0" fontId="45" fillId="0" borderId="22" xfId="0" applyFont="1" applyBorder="1" applyAlignment="1">
      <alignment horizontal="center" wrapText="1"/>
    </xf>
    <xf numFmtId="0" fontId="45" fillId="0" borderId="22" xfId="0" applyFont="1" applyBorder="1" applyAlignment="1">
      <alignment horizontal="center"/>
    </xf>
    <xf numFmtId="1" fontId="47" fillId="0" borderId="23" xfId="0" applyNumberFormat="1" applyFont="1" applyBorder="1" applyAlignment="1">
      <alignment/>
    </xf>
    <xf numFmtId="0" fontId="45" fillId="0" borderId="1" xfId="0" applyFont="1" applyBorder="1" applyAlignment="1">
      <alignment horizontal="right"/>
    </xf>
    <xf numFmtId="0" fontId="55" fillId="0" borderId="29" xfId="0" applyFont="1" applyBorder="1" applyAlignment="1">
      <alignment horizontal="center"/>
    </xf>
    <xf numFmtId="1" fontId="53" fillId="0" borderId="22" xfId="0" applyNumberFormat="1" applyFont="1" applyBorder="1" applyAlignment="1">
      <alignment horizontal="center"/>
    </xf>
    <xf numFmtId="0" fontId="53" fillId="0" borderId="29" xfId="0" applyFont="1" applyBorder="1" applyAlignment="1">
      <alignment horizontal="center" wrapText="1"/>
    </xf>
    <xf numFmtId="0" fontId="46" fillId="0" borderId="30" xfId="0" applyFont="1" applyBorder="1" applyAlignment="1">
      <alignment textRotation="90"/>
    </xf>
    <xf numFmtId="0" fontId="47" fillId="0" borderId="31" xfId="0" applyFont="1" applyBorder="1" applyAlignment="1">
      <alignment horizontal="center" wrapText="1"/>
    </xf>
    <xf numFmtId="0" fontId="45" fillId="0" borderId="25" xfId="0" applyFont="1" applyFill="1" applyBorder="1" applyAlignment="1">
      <alignment/>
    </xf>
    <xf numFmtId="0" fontId="45" fillId="0" borderId="25" xfId="0" applyFont="1" applyFill="1" applyBorder="1" applyAlignment="1">
      <alignment horizontal="center"/>
    </xf>
    <xf numFmtId="0" fontId="55" fillId="0" borderId="33" xfId="0" applyFont="1" applyBorder="1" applyAlignment="1">
      <alignment horizontal="center"/>
    </xf>
    <xf numFmtId="0" fontId="55" fillId="0" borderId="22" xfId="0" applyFont="1" applyBorder="1" applyAlignment="1">
      <alignment horizontal="center" wrapText="1"/>
    </xf>
    <xf numFmtId="0" fontId="48" fillId="0" borderId="22" xfId="0" applyFont="1" applyBorder="1" applyAlignment="1">
      <alignment/>
    </xf>
    <xf numFmtId="0" fontId="48" fillId="0" borderId="22" xfId="0" applyFont="1" applyBorder="1" applyAlignment="1">
      <alignment horizontal="right"/>
    </xf>
    <xf numFmtId="0" fontId="45" fillId="0" borderId="2" xfId="0" applyFont="1" applyFill="1" applyBorder="1" applyAlignment="1">
      <alignment horizontal="right"/>
    </xf>
    <xf numFmtId="0" fontId="45" fillId="0" borderId="1" xfId="0" applyFont="1" applyFill="1" applyBorder="1" applyAlignment="1">
      <alignment/>
    </xf>
    <xf numFmtId="0" fontId="45" fillId="0" borderId="1" xfId="0" applyFont="1" applyFill="1" applyBorder="1" applyAlignment="1">
      <alignment horizontal="right"/>
    </xf>
    <xf numFmtId="0" fontId="45" fillId="0" borderId="0" xfId="0" applyFont="1" applyAlignment="1">
      <alignment/>
    </xf>
    <xf numFmtId="0" fontId="53" fillId="0" borderId="14" xfId="0" applyFont="1" applyBorder="1" applyAlignment="1">
      <alignment horizontal="center"/>
    </xf>
    <xf numFmtId="0" fontId="55" fillId="0" borderId="7" xfId="0" applyFont="1" applyBorder="1" applyAlignment="1">
      <alignment horizontal="center"/>
    </xf>
    <xf numFmtId="0" fontId="55" fillId="0" borderId="1" xfId="0" applyFont="1" applyBorder="1" applyAlignment="1">
      <alignment horizontal="center"/>
    </xf>
    <xf numFmtId="2" fontId="55" fillId="0" borderId="1" xfId="0" applyNumberFormat="1" applyFont="1" applyBorder="1" applyAlignment="1">
      <alignment horizontal="center"/>
    </xf>
    <xf numFmtId="0" fontId="55" fillId="0" borderId="9" xfId="0" applyFont="1" applyBorder="1" applyAlignment="1">
      <alignment horizontal="center"/>
    </xf>
    <xf numFmtId="1" fontId="39" fillId="0" borderId="9" xfId="0" applyNumberFormat="1" applyFont="1" applyBorder="1" applyAlignment="1">
      <alignment horizontal="right"/>
    </xf>
    <xf numFmtId="0" fontId="45" fillId="0" borderId="22" xfId="0" applyFont="1" applyBorder="1" applyAlignment="1">
      <alignment horizontal="right"/>
    </xf>
    <xf numFmtId="1" fontId="39" fillId="0" borderId="23" xfId="0" applyNumberFormat="1" applyFont="1" applyBorder="1" applyAlignment="1">
      <alignment horizontal="right"/>
    </xf>
    <xf numFmtId="0" fontId="39" fillId="0" borderId="29" xfId="0" applyFont="1" applyBorder="1" applyAlignment="1">
      <alignment horizontal="center"/>
    </xf>
    <xf numFmtId="0" fontId="47" fillId="0" borderId="30" xfId="0" applyFont="1" applyBorder="1" applyAlignment="1">
      <alignment horizontal="center" wrapText="1"/>
    </xf>
    <xf numFmtId="0" fontId="45" fillId="0" borderId="2" xfId="0" applyFont="1" applyBorder="1" applyAlignment="1">
      <alignment horizontal="right"/>
    </xf>
    <xf numFmtId="1" fontId="39" fillId="0" borderId="21" xfId="0" applyNumberFormat="1" applyFont="1" applyBorder="1" applyAlignment="1">
      <alignment horizontal="right"/>
    </xf>
    <xf numFmtId="49" fontId="45" fillId="0" borderId="1" xfId="0" applyNumberFormat="1" applyFont="1" applyBorder="1" applyAlignment="1">
      <alignment horizontal="right" wrapText="1"/>
    </xf>
    <xf numFmtId="1" fontId="39" fillId="0" borderId="1" xfId="0" applyNumberFormat="1" applyFont="1" applyBorder="1" applyAlignment="1">
      <alignment horizontal="right"/>
    </xf>
    <xf numFmtId="0" fontId="45" fillId="0" borderId="2" xfId="0" applyFont="1" applyBorder="1" applyAlignment="1">
      <alignment horizontal="left"/>
    </xf>
    <xf numFmtId="0" fontId="45" fillId="0" borderId="0" xfId="0" applyFont="1" applyBorder="1" applyAlignment="1">
      <alignment/>
    </xf>
    <xf numFmtId="17" fontId="45" fillId="0" borderId="1" xfId="0" applyNumberFormat="1" applyFont="1" applyBorder="1" applyAlignment="1">
      <alignment horizontal="center"/>
    </xf>
    <xf numFmtId="0" fontId="45" fillId="0" borderId="19" xfId="0" applyFont="1" applyBorder="1" applyAlignment="1">
      <alignment/>
    </xf>
    <xf numFmtId="0" fontId="45" fillId="0" borderId="3" xfId="0" applyFont="1" applyBorder="1" applyAlignment="1">
      <alignment/>
    </xf>
    <xf numFmtId="0" fontId="45" fillId="0" borderId="5" xfId="0" applyFont="1" applyBorder="1" applyAlignment="1">
      <alignment/>
    </xf>
    <xf numFmtId="0" fontId="46" fillId="0" borderId="1" xfId="0" applyFont="1" applyBorder="1" applyAlignment="1">
      <alignment/>
    </xf>
    <xf numFmtId="0" fontId="39" fillId="0" borderId="1" xfId="0" applyFont="1" applyBorder="1" applyAlignment="1">
      <alignment horizontal="center"/>
    </xf>
    <xf numFmtId="0" fontId="46" fillId="0" borderId="1" xfId="0" applyFont="1" applyBorder="1" applyAlignment="1">
      <alignment/>
    </xf>
    <xf numFmtId="17" fontId="46" fillId="0" borderId="1" xfId="0" applyNumberFormat="1" applyFont="1" applyBorder="1" applyAlignment="1">
      <alignment horizontal="center"/>
    </xf>
    <xf numFmtId="0" fontId="46" fillId="0" borderId="1" xfId="0" applyFont="1" applyBorder="1" applyAlignment="1">
      <alignment horizontal="center" vertical="top" wrapText="1"/>
    </xf>
    <xf numFmtId="0" fontId="46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/>
    </xf>
    <xf numFmtId="0" fontId="47" fillId="0" borderId="1" xfId="0" applyFont="1" applyBorder="1" applyAlignment="1">
      <alignment/>
    </xf>
    <xf numFmtId="0" fontId="46" fillId="0" borderId="25" xfId="0" applyFont="1" applyFill="1" applyBorder="1" applyAlignment="1">
      <alignment/>
    </xf>
    <xf numFmtId="0" fontId="46" fillId="0" borderId="25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/>
    </xf>
    <xf numFmtId="0" fontId="46" fillId="0" borderId="1" xfId="0" applyFont="1" applyFill="1" applyBorder="1" applyAlignment="1">
      <alignment horizontal="center" vertical="center" wrapText="1"/>
    </xf>
    <xf numFmtId="0" fontId="59" fillId="0" borderId="1" xfId="0" applyFont="1" applyBorder="1" applyAlignment="1">
      <alignment/>
    </xf>
    <xf numFmtId="0" fontId="59" fillId="0" borderId="1" xfId="0" applyFont="1" applyBorder="1" applyAlignment="1">
      <alignment/>
    </xf>
    <xf numFmtId="0" fontId="49" fillId="0" borderId="1" xfId="0" applyFont="1" applyBorder="1" applyAlignment="1">
      <alignment horizontal="center"/>
    </xf>
    <xf numFmtId="0" fontId="59" fillId="0" borderId="1" xfId="0" applyFont="1" applyBorder="1" applyAlignment="1">
      <alignment horizontal="center"/>
    </xf>
    <xf numFmtId="0" fontId="49" fillId="0" borderId="1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center" wrapText="1"/>
    </xf>
    <xf numFmtId="0" fontId="39" fillId="0" borderId="3" xfId="0" applyFont="1" applyBorder="1" applyAlignment="1">
      <alignment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top" wrapText="1"/>
    </xf>
    <xf numFmtId="1" fontId="45" fillId="0" borderId="1" xfId="0" applyNumberFormat="1" applyFont="1" applyFill="1" applyBorder="1" applyAlignment="1">
      <alignment/>
    </xf>
    <xf numFmtId="1" fontId="50" fillId="0" borderId="1" xfId="0" applyNumberFormat="1" applyFont="1" applyFill="1" applyBorder="1" applyAlignment="1">
      <alignment/>
    </xf>
    <xf numFmtId="0" fontId="62" fillId="0" borderId="13" xfId="0" applyFont="1" applyBorder="1" applyAlignment="1">
      <alignment/>
    </xf>
    <xf numFmtId="0" fontId="63" fillId="0" borderId="14" xfId="0" applyFont="1" applyBorder="1" applyAlignment="1">
      <alignment horizontal="center"/>
    </xf>
    <xf numFmtId="0" fontId="62" fillId="0" borderId="15" xfId="0" applyFont="1" applyBorder="1" applyAlignment="1">
      <alignment/>
    </xf>
    <xf numFmtId="0" fontId="64" fillId="0" borderId="7" xfId="0" applyFont="1" applyBorder="1" applyAlignment="1">
      <alignment/>
    </xf>
    <xf numFmtId="0" fontId="65" fillId="0" borderId="1" xfId="0" applyFont="1" applyBorder="1" applyAlignment="1">
      <alignment/>
    </xf>
    <xf numFmtId="17" fontId="62" fillId="0" borderId="1" xfId="0" applyNumberFormat="1" applyFont="1" applyBorder="1" applyAlignment="1">
      <alignment horizontal="center"/>
    </xf>
    <xf numFmtId="0" fontId="62" fillId="0" borderId="1" xfId="0" applyFont="1" applyBorder="1" applyAlignment="1">
      <alignment horizontal="right"/>
    </xf>
    <xf numFmtId="0" fontId="65" fillId="0" borderId="1" xfId="0" applyFont="1" applyBorder="1" applyAlignment="1">
      <alignment horizontal="center"/>
    </xf>
    <xf numFmtId="0" fontId="62" fillId="0" borderId="9" xfId="0" applyFont="1" applyBorder="1" applyAlignment="1">
      <alignment/>
    </xf>
    <xf numFmtId="0" fontId="62" fillId="0" borderId="1" xfId="0" applyFont="1" applyBorder="1" applyAlignment="1">
      <alignment horizontal="right" vertical="top" wrapText="1"/>
    </xf>
    <xf numFmtId="0" fontId="65" fillId="0" borderId="1" xfId="0" applyFont="1" applyBorder="1" applyAlignment="1">
      <alignment horizontal="center" vertical="center" wrapText="1"/>
    </xf>
    <xf numFmtId="0" fontId="62" fillId="0" borderId="7" xfId="0" applyFont="1" applyBorder="1" applyAlignment="1">
      <alignment/>
    </xf>
    <xf numFmtId="0" fontId="62" fillId="0" borderId="1" xfId="0" applyFont="1" applyBorder="1" applyAlignment="1">
      <alignment horizontal="center" vertical="center" wrapText="1"/>
    </xf>
    <xf numFmtId="0" fontId="65" fillId="0" borderId="1" xfId="0" applyFont="1" applyBorder="1" applyAlignment="1">
      <alignment/>
    </xf>
    <xf numFmtId="0" fontId="65" fillId="0" borderId="1" xfId="0" applyFont="1" applyFill="1" applyBorder="1" applyAlignment="1">
      <alignment/>
    </xf>
    <xf numFmtId="0" fontId="62" fillId="0" borderId="9" xfId="0" applyFont="1" applyBorder="1" applyAlignment="1">
      <alignment horizontal="center"/>
    </xf>
    <xf numFmtId="0" fontId="62" fillId="0" borderId="1" xfId="0" applyFont="1" applyBorder="1" applyAlignment="1">
      <alignment/>
    </xf>
    <xf numFmtId="0" fontId="62" fillId="0" borderId="1" xfId="0" applyFont="1" applyFill="1" applyBorder="1" applyAlignment="1">
      <alignment horizontal="center" vertical="center" wrapText="1"/>
    </xf>
    <xf numFmtId="0" fontId="64" fillId="0" borderId="7" xfId="0" applyFont="1" applyBorder="1" applyAlignment="1">
      <alignment horizontal="center"/>
    </xf>
    <xf numFmtId="0" fontId="64" fillId="0" borderId="27" xfId="0" applyFont="1" applyBorder="1" applyAlignment="1">
      <alignment horizontal="center"/>
    </xf>
    <xf numFmtId="0" fontId="65" fillId="0" borderId="2" xfId="0" applyFont="1" applyFill="1" applyBorder="1" applyAlignment="1">
      <alignment/>
    </xf>
    <xf numFmtId="0" fontId="62" fillId="0" borderId="2" xfId="0" applyFont="1" applyBorder="1" applyAlignment="1">
      <alignment/>
    </xf>
    <xf numFmtId="0" fontId="62" fillId="0" borderId="2" xfId="0" applyFont="1" applyFill="1" applyBorder="1" applyAlignment="1">
      <alignment horizontal="center" vertical="center" wrapText="1"/>
    </xf>
    <xf numFmtId="0" fontId="62" fillId="0" borderId="21" xfId="0" applyFont="1" applyBorder="1" applyAlignment="1">
      <alignment/>
    </xf>
    <xf numFmtId="0" fontId="66" fillId="0" borderId="12" xfId="0" applyFont="1" applyBorder="1" applyAlignment="1">
      <alignment horizontal="center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/>
    </xf>
    <xf numFmtId="17" fontId="66" fillId="0" borderId="10" xfId="0" applyNumberFormat="1" applyFont="1" applyBorder="1" applyAlignment="1">
      <alignment horizontal="center"/>
    </xf>
    <xf numFmtId="0" fontId="66" fillId="0" borderId="10" xfId="0" applyFont="1" applyBorder="1" applyAlignment="1">
      <alignment horizontal="right" vertical="top" wrapText="1"/>
    </xf>
    <xf numFmtId="0" fontId="66" fillId="0" borderId="11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 horizontal="left"/>
    </xf>
    <xf numFmtId="17" fontId="62" fillId="0" borderId="0" xfId="0" applyNumberFormat="1" applyFont="1" applyBorder="1" applyAlignment="1">
      <alignment/>
    </xf>
    <xf numFmtId="0" fontId="62" fillId="0" borderId="0" xfId="0" applyFont="1" applyAlignment="1">
      <alignment/>
    </xf>
    <xf numFmtId="0" fontId="74" fillId="0" borderId="2" xfId="0" applyFont="1" applyBorder="1" applyAlignment="1">
      <alignment horizontal="justify" vertical="top" wrapText="1"/>
    </xf>
    <xf numFmtId="0" fontId="74" fillId="0" borderId="2" xfId="0" applyFont="1" applyBorder="1" applyAlignment="1">
      <alignment horizontal="justify" vertical="justify" wrapText="1"/>
    </xf>
    <xf numFmtId="0" fontId="62" fillId="0" borderId="1" xfId="0" applyFont="1" applyBorder="1" applyAlignment="1">
      <alignment/>
    </xf>
    <xf numFmtId="0" fontId="75" fillId="0" borderId="1" xfId="0" applyFont="1" applyBorder="1" applyAlignment="1">
      <alignment/>
    </xf>
    <xf numFmtId="0" fontId="75" fillId="0" borderId="1" xfId="0" applyFont="1" applyBorder="1" applyAlignment="1">
      <alignment horizontal="left" wrapText="1"/>
    </xf>
    <xf numFmtId="0" fontId="62" fillId="0" borderId="20" xfId="0" applyFont="1" applyBorder="1" applyAlignment="1">
      <alignment/>
    </xf>
    <xf numFmtId="0" fontId="65" fillId="0" borderId="22" xfId="0" applyFont="1" applyBorder="1" applyAlignment="1">
      <alignment/>
    </xf>
    <xf numFmtId="17" fontId="65" fillId="0" borderId="1" xfId="0" applyNumberFormat="1" applyFont="1" applyBorder="1" applyAlignment="1">
      <alignment horizontal="center"/>
    </xf>
    <xf numFmtId="0" fontId="62" fillId="0" borderId="7" xfId="0" applyFont="1" applyBorder="1" applyAlignment="1">
      <alignment/>
    </xf>
    <xf numFmtId="0" fontId="65" fillId="0" borderId="1" xfId="0" applyFont="1" applyFill="1" applyBorder="1" applyAlignment="1">
      <alignment/>
    </xf>
    <xf numFmtId="0" fontId="65" fillId="0" borderId="2" xfId="0" applyFont="1" applyBorder="1" applyAlignment="1">
      <alignment/>
    </xf>
    <xf numFmtId="0" fontId="62" fillId="0" borderId="36" xfId="0" applyFont="1" applyBorder="1" applyAlignment="1">
      <alignment/>
    </xf>
    <xf numFmtId="0" fontId="65" fillId="0" borderId="25" xfId="0" applyFont="1" applyBorder="1" applyAlignment="1">
      <alignment/>
    </xf>
    <xf numFmtId="0" fontId="62" fillId="0" borderId="29" xfId="0" applyFont="1" applyBorder="1" applyAlignment="1">
      <alignment/>
    </xf>
    <xf numFmtId="0" fontId="66" fillId="0" borderId="30" xfId="0" applyFont="1" applyBorder="1" applyAlignment="1">
      <alignment/>
    </xf>
    <xf numFmtId="0" fontId="66" fillId="0" borderId="37" xfId="0" applyFont="1" applyBorder="1" applyAlignment="1">
      <alignment/>
    </xf>
    <xf numFmtId="0" fontId="66" fillId="0" borderId="29" xfId="0" applyFont="1" applyBorder="1" applyAlignment="1">
      <alignment/>
    </xf>
    <xf numFmtId="0" fontId="66" fillId="0" borderId="31" xfId="0" applyFont="1" applyBorder="1" applyAlignment="1">
      <alignment/>
    </xf>
    <xf numFmtId="0" fontId="64" fillId="0" borderId="16" xfId="0" applyFont="1" applyBorder="1" applyAlignment="1">
      <alignment/>
    </xf>
    <xf numFmtId="0" fontId="64" fillId="0" borderId="17" xfId="0" applyFont="1" applyBorder="1" applyAlignment="1">
      <alignment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3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19" xfId="0" applyFont="1" applyBorder="1" applyAlignment="1">
      <alignment/>
    </xf>
    <xf numFmtId="0" fontId="62" fillId="0" borderId="0" xfId="0" applyFont="1" applyBorder="1" applyAlignment="1">
      <alignment horizontal="left" wrapText="1"/>
    </xf>
    <xf numFmtId="0" fontId="62" fillId="0" borderId="8" xfId="0" applyFont="1" applyBorder="1" applyAlignment="1">
      <alignment/>
    </xf>
    <xf numFmtId="0" fontId="62" fillId="0" borderId="4" xfId="0" applyFont="1" applyBorder="1" applyAlignment="1">
      <alignment/>
    </xf>
    <xf numFmtId="0" fontId="62" fillId="0" borderId="4" xfId="0" applyFont="1" applyBorder="1" applyAlignment="1">
      <alignment horizontal="left" wrapText="1"/>
    </xf>
    <xf numFmtId="17" fontId="62" fillId="0" borderId="4" xfId="0" applyNumberFormat="1" applyFont="1" applyBorder="1" applyAlignment="1">
      <alignment/>
    </xf>
    <xf numFmtId="0" fontId="64" fillId="0" borderId="4" xfId="0" applyFont="1" applyBorder="1" applyAlignment="1">
      <alignment/>
    </xf>
    <xf numFmtId="0" fontId="62" fillId="0" borderId="5" xfId="0" applyFont="1" applyBorder="1" applyAlignment="1">
      <alignment/>
    </xf>
    <xf numFmtId="0" fontId="62" fillId="0" borderId="1" xfId="0" applyFont="1" applyBorder="1" applyAlignment="1">
      <alignment horizontal="center" vertical="center" wrapText="1"/>
    </xf>
    <xf numFmtId="0" fontId="62" fillId="0" borderId="1" xfId="0" applyFont="1" applyBorder="1" applyAlignment="1">
      <alignment horizontal="center"/>
    </xf>
    <xf numFmtId="0" fontId="74" fillId="0" borderId="26" xfId="0" applyFont="1" applyBorder="1" applyAlignment="1">
      <alignment horizontal="center" vertical="center" wrapText="1" shrinkToFit="1"/>
    </xf>
    <xf numFmtId="0" fontId="62" fillId="0" borderId="1" xfId="0" applyFont="1" applyBorder="1" applyAlignment="1">
      <alignment horizontal="center" vertical="center" textRotation="90" wrapText="1"/>
    </xf>
    <xf numFmtId="0" fontId="77" fillId="0" borderId="1" xfId="0" applyFont="1" applyBorder="1" applyAlignment="1">
      <alignment horizontal="center" vertical="center" wrapText="1"/>
    </xf>
    <xf numFmtId="0" fontId="62" fillId="0" borderId="1" xfId="0" applyFont="1" applyBorder="1" applyAlignment="1">
      <alignment horizontal="left"/>
    </xf>
    <xf numFmtId="0" fontId="62" fillId="0" borderId="22" xfId="0" applyFont="1" applyFill="1" applyBorder="1" applyAlignment="1">
      <alignment horizontal="center"/>
    </xf>
    <xf numFmtId="0" fontId="62" fillId="0" borderId="1" xfId="0" applyFont="1" applyFill="1" applyBorder="1" applyAlignment="1">
      <alignment horizontal="center"/>
    </xf>
    <xf numFmtId="9" fontId="62" fillId="0" borderId="1" xfId="21" applyFont="1" applyBorder="1" applyAlignment="1">
      <alignment horizontal="left"/>
    </xf>
    <xf numFmtId="17" fontId="62" fillId="0" borderId="1" xfId="0" applyNumberFormat="1" applyFont="1" applyBorder="1" applyAlignment="1">
      <alignment/>
    </xf>
    <xf numFmtId="17" fontId="62" fillId="0" borderId="1" xfId="0" applyNumberFormat="1" applyFont="1" applyBorder="1" applyAlignment="1">
      <alignment horizontal="center"/>
    </xf>
    <xf numFmtId="0" fontId="62" fillId="0" borderId="1" xfId="0" applyFont="1" applyFill="1" applyBorder="1" applyAlignment="1">
      <alignment/>
    </xf>
    <xf numFmtId="0" fontId="64" fillId="0" borderId="1" xfId="0" applyFont="1" applyBorder="1" applyAlignment="1">
      <alignment horizontal="left" wrapText="1"/>
    </xf>
    <xf numFmtId="0" fontId="64" fillId="0" borderId="1" xfId="0" applyFont="1" applyFill="1" applyBorder="1" applyAlignment="1">
      <alignment/>
    </xf>
    <xf numFmtId="0" fontId="64" fillId="0" borderId="1" xfId="0" applyFont="1" applyBorder="1" applyAlignment="1">
      <alignment/>
    </xf>
    <xf numFmtId="0" fontId="78" fillId="0" borderId="0" xfId="0" applyFont="1" applyAlignment="1">
      <alignment/>
    </xf>
    <xf numFmtId="0" fontId="64" fillId="0" borderId="0" xfId="0" applyFont="1" applyAlignment="1">
      <alignment/>
    </xf>
    <xf numFmtId="0" fontId="79" fillId="0" borderId="0" xfId="0" applyFont="1" applyAlignment="1">
      <alignment/>
    </xf>
    <xf numFmtId="0" fontId="62" fillId="0" borderId="0" xfId="0" applyFont="1" applyBorder="1" applyAlignment="1">
      <alignment horizontal="center" vertical="top" wrapText="1"/>
    </xf>
    <xf numFmtId="0" fontId="61" fillId="0" borderId="0" xfId="0" applyFont="1" applyAlignment="1">
      <alignment/>
    </xf>
    <xf numFmtId="0" fontId="61" fillId="0" borderId="6" xfId="0" applyFont="1" applyBorder="1" applyAlignment="1">
      <alignment/>
    </xf>
    <xf numFmtId="0" fontId="46" fillId="0" borderId="1" xfId="0" applyFont="1" applyBorder="1" applyAlignment="1">
      <alignment horizontal="center"/>
    </xf>
    <xf numFmtId="17" fontId="46" fillId="0" borderId="1" xfId="0" applyNumberFormat="1" applyFont="1" applyBorder="1" applyAlignment="1">
      <alignment/>
    </xf>
    <xf numFmtId="0" fontId="82" fillId="0" borderId="1" xfId="0" applyFont="1" applyBorder="1" applyAlignment="1">
      <alignment/>
    </xf>
    <xf numFmtId="0" fontId="61" fillId="0" borderId="1" xfId="0" applyFont="1" applyBorder="1" applyAlignment="1">
      <alignment/>
    </xf>
    <xf numFmtId="0" fontId="82" fillId="0" borderId="0" xfId="0" applyFont="1" applyAlignment="1">
      <alignment/>
    </xf>
    <xf numFmtId="17" fontId="45" fillId="0" borderId="1" xfId="0" applyNumberFormat="1" applyFont="1" applyBorder="1" applyAlignment="1">
      <alignment/>
    </xf>
    <xf numFmtId="0" fontId="45" fillId="0" borderId="1" xfId="0" applyFont="1" applyBorder="1" applyAlignment="1">
      <alignment horizontal="center"/>
    </xf>
    <xf numFmtId="0" fontId="45" fillId="0" borderId="1" xfId="0" applyFont="1" applyBorder="1" applyAlignment="1">
      <alignment horizontal="right"/>
    </xf>
    <xf numFmtId="0" fontId="45" fillId="0" borderId="1" xfId="0" applyFont="1" applyFill="1" applyBorder="1" applyAlignment="1">
      <alignment/>
    </xf>
    <xf numFmtId="0" fontId="45" fillId="0" borderId="25" xfId="0" applyFont="1" applyFill="1" applyBorder="1" applyAlignment="1">
      <alignment horizontal="left" wrapText="1"/>
    </xf>
    <xf numFmtId="0" fontId="45" fillId="0" borderId="25" xfId="0" applyFont="1" applyFill="1" applyBorder="1" applyAlignment="1">
      <alignment/>
    </xf>
    <xf numFmtId="0" fontId="60" fillId="0" borderId="1" xfId="0" applyFont="1" applyBorder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 horizontal="center" vertical="top" wrapText="1"/>
    </xf>
    <xf numFmtId="0" fontId="84" fillId="0" borderId="0" xfId="0" applyFont="1" applyAlignment="1">
      <alignment/>
    </xf>
    <xf numFmtId="0" fontId="85" fillId="0" borderId="0" xfId="0" applyFont="1" applyBorder="1" applyAlignment="1">
      <alignment/>
    </xf>
    <xf numFmtId="17" fontId="45" fillId="0" borderId="0" xfId="0" applyNumberFormat="1" applyFont="1" applyBorder="1" applyAlignment="1">
      <alignment/>
    </xf>
    <xf numFmtId="0" fontId="45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45" fillId="0" borderId="38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2" fontId="0" fillId="0" borderId="1" xfId="0" applyNumberFormat="1" applyBorder="1" applyAlignment="1">
      <alignment horizontal="center" vertical="center" textRotation="90"/>
    </xf>
    <xf numFmtId="0" fontId="56" fillId="0" borderId="15" xfId="0" applyFont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3" fillId="0" borderId="20" xfId="0" applyFont="1" applyBorder="1" applyAlignment="1">
      <alignment horizontal="center" wrapText="1"/>
    </xf>
    <xf numFmtId="0" fontId="53" fillId="0" borderId="1" xfId="0" applyFont="1" applyBorder="1" applyAlignment="1">
      <alignment horizontal="center" wrapText="1"/>
    </xf>
    <xf numFmtId="0" fontId="53" fillId="0" borderId="1" xfId="0" applyFont="1" applyBorder="1" applyAlignment="1">
      <alignment horizontal="center"/>
    </xf>
    <xf numFmtId="0" fontId="53" fillId="0" borderId="1" xfId="0" applyFont="1" applyBorder="1" applyAlignment="1">
      <alignment horizontal="center" textRotation="90"/>
    </xf>
    <xf numFmtId="0" fontId="47" fillId="0" borderId="9" xfId="0" applyFont="1" applyBorder="1" applyAlignment="1">
      <alignment horizontal="center" wrapText="1"/>
    </xf>
    <xf numFmtId="0" fontId="31" fillId="0" borderId="0" xfId="0" applyFont="1" applyBorder="1" applyAlignment="1">
      <alignment/>
    </xf>
    <xf numFmtId="17" fontId="31" fillId="0" borderId="0" xfId="0" applyNumberFormat="1" applyFont="1" applyBorder="1" applyAlignment="1">
      <alignment/>
    </xf>
    <xf numFmtId="0" fontId="31" fillId="0" borderId="0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17" fontId="31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9" fontId="61" fillId="0" borderId="1" xfId="21" applyFont="1" applyBorder="1" applyAlignment="1">
      <alignment horizontal="left"/>
    </xf>
    <xf numFmtId="0" fontId="11" fillId="0" borderId="1" xfId="0" applyFont="1" applyBorder="1" applyAlignment="1">
      <alignment/>
    </xf>
    <xf numFmtId="0" fontId="31" fillId="0" borderId="1" xfId="0" applyFont="1" applyBorder="1" applyAlignment="1">
      <alignment/>
    </xf>
    <xf numFmtId="0" fontId="61" fillId="0" borderId="1" xfId="0" applyFont="1" applyBorder="1" applyAlignment="1">
      <alignment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/>
    </xf>
    <xf numFmtId="17" fontId="46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1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textRotation="90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wrapText="1"/>
    </xf>
    <xf numFmtId="1" fontId="45" fillId="0" borderId="0" xfId="0" applyNumberFormat="1" applyFont="1" applyBorder="1" applyAlignment="1">
      <alignment/>
    </xf>
    <xf numFmtId="0" fontId="45" fillId="0" borderId="0" xfId="0" applyFont="1" applyBorder="1" applyAlignment="1">
      <alignment horizontal="right"/>
    </xf>
    <xf numFmtId="1" fontId="50" fillId="0" borderId="0" xfId="0" applyNumberFormat="1" applyFont="1" applyBorder="1" applyAlignment="1">
      <alignment horizontal="right"/>
    </xf>
    <xf numFmtId="1" fontId="48" fillId="0" borderId="0" xfId="0" applyNumberFormat="1" applyFont="1" applyBorder="1" applyAlignment="1">
      <alignment horizontal="right"/>
    </xf>
    <xf numFmtId="1" fontId="39" fillId="0" borderId="0" xfId="0" applyNumberFormat="1" applyFont="1" applyBorder="1" applyAlignment="1">
      <alignment horizontal="right"/>
    </xf>
    <xf numFmtId="0" fontId="39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wrapText="1"/>
    </xf>
    <xf numFmtId="1" fontId="39" fillId="0" borderId="0" xfId="0" applyNumberFormat="1" applyFont="1" applyBorder="1" applyAlignment="1">
      <alignment/>
    </xf>
    <xf numFmtId="1" fontId="46" fillId="0" borderId="0" xfId="0" applyNumberFormat="1" applyFont="1" applyBorder="1" applyAlignment="1">
      <alignment/>
    </xf>
    <xf numFmtId="1" fontId="39" fillId="0" borderId="0" xfId="0" applyNumberFormat="1" applyFont="1" applyBorder="1" applyAlignment="1">
      <alignment/>
    </xf>
    <xf numFmtId="1" fontId="46" fillId="0" borderId="0" xfId="0" applyNumberFormat="1" applyFont="1" applyBorder="1" applyAlignment="1">
      <alignment horizontal="center"/>
    </xf>
    <xf numFmtId="1" fontId="46" fillId="0" borderId="0" xfId="0" applyNumberFormat="1" applyFont="1" applyBorder="1" applyAlignment="1">
      <alignment horizontal="right"/>
    </xf>
    <xf numFmtId="1" fontId="47" fillId="0" borderId="0" xfId="0" applyNumberFormat="1" applyFont="1" applyBorder="1" applyAlignment="1">
      <alignment/>
    </xf>
    <xf numFmtId="0" fontId="45" fillId="0" borderId="0" xfId="0" applyFont="1" applyBorder="1" applyAlignment="1">
      <alignment horizontal="left"/>
    </xf>
    <xf numFmtId="1" fontId="46" fillId="0" borderId="0" xfId="0" applyNumberFormat="1" applyFont="1" applyBorder="1" applyAlignment="1">
      <alignment horizontal="center" wrapText="1"/>
    </xf>
    <xf numFmtId="0" fontId="45" fillId="0" borderId="0" xfId="0" applyFont="1" applyFill="1" applyBorder="1" applyAlignment="1">
      <alignment horizontal="right"/>
    </xf>
    <xf numFmtId="0" fontId="6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3" fillId="0" borderId="0" xfId="0" applyFont="1" applyBorder="1" applyAlignment="1">
      <alignment wrapText="1"/>
    </xf>
    <xf numFmtId="2" fontId="53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1" fontId="50" fillId="0" borderId="0" xfId="0" applyNumberFormat="1" applyFont="1" applyBorder="1" applyAlignment="1">
      <alignment wrapText="1"/>
    </xf>
    <xf numFmtId="0" fontId="47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7" fillId="0" borderId="0" xfId="0" applyFont="1" applyFill="1" applyBorder="1" applyAlignment="1">
      <alignment wrapText="1"/>
    </xf>
    <xf numFmtId="0" fontId="61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" fontId="81" fillId="0" borderId="1" xfId="0" applyNumberFormat="1" applyFont="1" applyBorder="1" applyAlignment="1">
      <alignment horizontal="center"/>
    </xf>
    <xf numFmtId="0" fontId="47" fillId="0" borderId="1" xfId="0" applyFont="1" applyFill="1" applyBorder="1" applyAlignment="1">
      <alignment horizontal="center" wrapText="1"/>
    </xf>
    <xf numFmtId="1" fontId="46" fillId="0" borderId="1" xfId="0" applyNumberFormat="1" applyFont="1" applyBorder="1" applyAlignment="1">
      <alignment horizontal="right"/>
    </xf>
    <xf numFmtId="1" fontId="46" fillId="0" borderId="1" xfId="0" applyNumberFormat="1" applyFont="1" applyBorder="1" applyAlignment="1">
      <alignment/>
    </xf>
    <xf numFmtId="0" fontId="46" fillId="0" borderId="1" xfId="0" applyFont="1" applyBorder="1" applyAlignment="1">
      <alignment horizontal="right"/>
    </xf>
    <xf numFmtId="0" fontId="80" fillId="0" borderId="0" xfId="0" applyFont="1" applyBorder="1" applyAlignment="1">
      <alignment/>
    </xf>
    <xf numFmtId="0" fontId="0" fillId="0" borderId="36" xfId="0" applyBorder="1" applyAlignment="1">
      <alignment/>
    </xf>
    <xf numFmtId="17" fontId="10" fillId="0" borderId="2" xfId="0" applyNumberFormat="1" applyFont="1" applyBorder="1" applyAlignment="1">
      <alignment horizontal="center"/>
    </xf>
    <xf numFmtId="0" fontId="4" fillId="0" borderId="26" xfId="0" applyFont="1" applyBorder="1" applyAlignment="1">
      <alignment/>
    </xf>
    <xf numFmtId="0" fontId="0" fillId="0" borderId="40" xfId="0" applyBorder="1" applyAlignment="1">
      <alignment horizontal="left" wrapText="1"/>
    </xf>
    <xf numFmtId="0" fontId="0" fillId="0" borderId="40" xfId="0" applyBorder="1" applyAlignment="1">
      <alignment/>
    </xf>
    <xf numFmtId="0" fontId="4" fillId="0" borderId="1" xfId="0" applyFont="1" applyBorder="1" applyAlignment="1">
      <alignment/>
    </xf>
    <xf numFmtId="0" fontId="29" fillId="0" borderId="14" xfId="0" applyFont="1" applyBorder="1" applyAlignment="1">
      <alignment horizontal="center"/>
    </xf>
    <xf numFmtId="0" fontId="29" fillId="0" borderId="1" xfId="0" applyFont="1" applyBorder="1" applyAlignment="1">
      <alignment horizontal="left" wrapText="1"/>
    </xf>
    <xf numFmtId="0" fontId="29" fillId="0" borderId="2" xfId="0" applyFont="1" applyBorder="1" applyAlignment="1">
      <alignment horizontal="left" wrapText="1"/>
    </xf>
    <xf numFmtId="0" fontId="29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0" fillId="0" borderId="41" xfId="0" applyFont="1" applyBorder="1" applyAlignment="1">
      <alignment horizontal="justify" wrapText="1"/>
    </xf>
    <xf numFmtId="0" fontId="53" fillId="0" borderId="22" xfId="0" applyFont="1" applyBorder="1" applyAlignment="1">
      <alignment horizontal="center" wrapText="1"/>
    </xf>
    <xf numFmtId="0" fontId="53" fillId="0" borderId="22" xfId="0" applyFont="1" applyBorder="1" applyAlignment="1">
      <alignment horizontal="center"/>
    </xf>
    <xf numFmtId="0" fontId="53" fillId="0" borderId="2" xfId="0" applyFont="1" applyBorder="1" applyAlignment="1">
      <alignment horizontal="center" wrapText="1"/>
    </xf>
    <xf numFmtId="0" fontId="53" fillId="0" borderId="2" xfId="0" applyFont="1" applyBorder="1" applyAlignment="1">
      <alignment horizontal="center"/>
    </xf>
    <xf numFmtId="0" fontId="53" fillId="0" borderId="22" xfId="0" applyFont="1" applyBorder="1" applyAlignment="1">
      <alignment horizontal="center" textRotation="90"/>
    </xf>
    <xf numFmtId="0" fontId="53" fillId="0" borderId="2" xfId="0" applyFont="1" applyBorder="1" applyAlignment="1">
      <alignment horizontal="center" textRotation="90"/>
    </xf>
    <xf numFmtId="0" fontId="56" fillId="0" borderId="42" xfId="0" applyFont="1" applyBorder="1" applyAlignment="1">
      <alignment horizontal="center"/>
    </xf>
    <xf numFmtId="0" fontId="56" fillId="0" borderId="6" xfId="0" applyFont="1" applyBorder="1" applyAlignment="1">
      <alignment horizontal="center"/>
    </xf>
    <xf numFmtId="0" fontId="56" fillId="0" borderId="43" xfId="0" applyFont="1" applyBorder="1" applyAlignment="1">
      <alignment horizontal="center"/>
    </xf>
    <xf numFmtId="0" fontId="47" fillId="0" borderId="23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0" fontId="53" fillId="0" borderId="27" xfId="0" applyFont="1" applyBorder="1" applyAlignment="1">
      <alignment horizontal="center" wrapText="1"/>
    </xf>
    <xf numFmtId="0" fontId="53" fillId="0" borderId="36" xfId="0" applyFont="1" applyBorder="1" applyAlignment="1">
      <alignment horizontal="center" wrapText="1"/>
    </xf>
    <xf numFmtId="0" fontId="47" fillId="0" borderId="46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45" fillId="0" borderId="19" xfId="0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45" fillId="0" borderId="8" xfId="0" applyFont="1" applyBorder="1" applyAlignment="1">
      <alignment horizontal="right"/>
    </xf>
    <xf numFmtId="0" fontId="45" fillId="0" borderId="4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23" fillId="0" borderId="8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20" fillId="0" borderId="19" xfId="0" applyFont="1" applyBorder="1" applyAlignment="1">
      <alignment horizontal="center" wrapText="1" shrinkToFit="1"/>
    </xf>
    <xf numFmtId="0" fontId="22" fillId="0" borderId="0" xfId="0" applyFont="1" applyBorder="1" applyAlignment="1">
      <alignment horizontal="center" wrapText="1" shrinkToFit="1"/>
    </xf>
    <xf numFmtId="0" fontId="22" fillId="0" borderId="3" xfId="0" applyFont="1" applyBorder="1" applyAlignment="1">
      <alignment horizontal="center" wrapText="1" shrinkToFit="1"/>
    </xf>
    <xf numFmtId="0" fontId="47" fillId="0" borderId="47" xfId="0" applyFont="1" applyBorder="1" applyAlignment="1">
      <alignment horizontal="center"/>
    </xf>
    <xf numFmtId="0" fontId="47" fillId="0" borderId="48" xfId="0" applyFont="1" applyBorder="1" applyAlignment="1">
      <alignment horizontal="center"/>
    </xf>
    <xf numFmtId="0" fontId="47" fillId="0" borderId="35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3" fillId="0" borderId="44" xfId="0" applyFont="1" applyBorder="1" applyAlignment="1">
      <alignment horizontal="center" wrapText="1"/>
    </xf>
    <xf numFmtId="0" fontId="53" fillId="0" borderId="14" xfId="0" applyFont="1" applyBorder="1" applyAlignment="1">
      <alignment horizontal="center" wrapText="1"/>
    </xf>
    <xf numFmtId="2" fontId="53" fillId="0" borderId="14" xfId="0" applyNumberFormat="1" applyFont="1" applyBorder="1" applyAlignment="1">
      <alignment horizontal="center"/>
    </xf>
    <xf numFmtId="2" fontId="53" fillId="0" borderId="1" xfId="0" applyNumberFormat="1" applyFont="1" applyBorder="1" applyAlignment="1">
      <alignment horizontal="center"/>
    </xf>
    <xf numFmtId="0" fontId="53" fillId="0" borderId="45" xfId="0" applyFont="1" applyBorder="1" applyAlignment="1">
      <alignment horizontal="center" textRotation="90"/>
    </xf>
    <xf numFmtId="0" fontId="83" fillId="0" borderId="0" xfId="0" applyFont="1" applyFill="1" applyBorder="1" applyAlignment="1">
      <alignment horizontal="center" wrapText="1"/>
    </xf>
    <xf numFmtId="0" fontId="53" fillId="0" borderId="14" xfId="0" applyFont="1" applyBorder="1" applyAlignment="1">
      <alignment horizontal="center" textRotation="90"/>
    </xf>
    <xf numFmtId="0" fontId="53" fillId="0" borderId="14" xfId="0" applyFont="1" applyBorder="1" applyAlignment="1">
      <alignment horizontal="center"/>
    </xf>
    <xf numFmtId="1" fontId="50" fillId="0" borderId="15" xfId="0" applyNumberFormat="1" applyFont="1" applyBorder="1" applyAlignment="1">
      <alignment horizontal="center" wrapText="1"/>
    </xf>
    <xf numFmtId="1" fontId="50" fillId="0" borderId="9" xfId="0" applyNumberFormat="1" applyFont="1" applyBorder="1" applyAlignment="1">
      <alignment horizontal="center" wrapText="1"/>
    </xf>
    <xf numFmtId="0" fontId="53" fillId="0" borderId="34" xfId="0" applyFont="1" applyBorder="1" applyAlignment="1">
      <alignment horizontal="center" wrapText="1"/>
    </xf>
    <xf numFmtId="0" fontId="53" fillId="0" borderId="48" xfId="0" applyFont="1" applyBorder="1" applyAlignment="1">
      <alignment horizontal="center" wrapText="1"/>
    </xf>
    <xf numFmtId="0" fontId="53" fillId="0" borderId="49" xfId="0" applyFont="1" applyBorder="1" applyAlignment="1">
      <alignment horizontal="center" wrapText="1"/>
    </xf>
    <xf numFmtId="0" fontId="53" fillId="0" borderId="34" xfId="0" applyFont="1" applyBorder="1" applyAlignment="1">
      <alignment horizontal="center"/>
    </xf>
    <xf numFmtId="0" fontId="53" fillId="0" borderId="48" xfId="0" applyFont="1" applyBorder="1" applyAlignment="1">
      <alignment horizontal="center"/>
    </xf>
    <xf numFmtId="0" fontId="53" fillId="0" borderId="49" xfId="0" applyFont="1" applyBorder="1" applyAlignment="1">
      <alignment horizontal="center"/>
    </xf>
    <xf numFmtId="0" fontId="47" fillId="0" borderId="4" xfId="0" applyFont="1" applyBorder="1" applyAlignment="1">
      <alignment horizontal="center"/>
    </xf>
    <xf numFmtId="1" fontId="50" fillId="0" borderId="46" xfId="0" applyNumberFormat="1" applyFont="1" applyBorder="1" applyAlignment="1">
      <alignment horizontal="center" wrapText="1"/>
    </xf>
    <xf numFmtId="1" fontId="50" fillId="0" borderId="23" xfId="0" applyNumberFormat="1" applyFont="1" applyBorder="1" applyAlignment="1">
      <alignment horizontal="center" wrapText="1"/>
    </xf>
    <xf numFmtId="0" fontId="47" fillId="0" borderId="42" xfId="0" applyFont="1" applyBorder="1" applyAlignment="1">
      <alignment horizontal="center"/>
    </xf>
    <xf numFmtId="0" fontId="47" fillId="0" borderId="6" xfId="0" applyFont="1" applyBorder="1" applyAlignment="1">
      <alignment horizontal="center"/>
    </xf>
    <xf numFmtId="0" fontId="47" fillId="0" borderId="50" xfId="0" applyFont="1" applyBorder="1" applyAlignment="1">
      <alignment horizontal="center"/>
    </xf>
    <xf numFmtId="0" fontId="53" fillId="0" borderId="45" xfId="0" applyFont="1" applyBorder="1" applyAlignment="1">
      <alignment horizontal="center" wrapText="1"/>
    </xf>
    <xf numFmtId="0" fontId="56" fillId="0" borderId="50" xfId="0" applyFont="1" applyBorder="1" applyAlignment="1">
      <alignment horizontal="center"/>
    </xf>
    <xf numFmtId="0" fontId="58" fillId="0" borderId="42" xfId="0" applyFont="1" applyBorder="1" applyAlignment="1">
      <alignment horizontal="center"/>
    </xf>
    <xf numFmtId="0" fontId="58" fillId="0" borderId="6" xfId="0" applyFont="1" applyBorder="1" applyAlignment="1">
      <alignment horizontal="center"/>
    </xf>
    <xf numFmtId="0" fontId="58" fillId="0" borderId="50" xfId="0" applyFont="1" applyBorder="1" applyAlignment="1">
      <alignment horizontal="center"/>
    </xf>
    <xf numFmtId="2" fontId="53" fillId="0" borderId="45" xfId="0" applyNumberFormat="1" applyFont="1" applyBorder="1" applyAlignment="1">
      <alignment horizontal="center"/>
    </xf>
    <xf numFmtId="2" fontId="53" fillId="0" borderId="22" xfId="0" applyNumberFormat="1" applyFont="1" applyBorder="1" applyAlignment="1">
      <alignment horizontal="center"/>
    </xf>
    <xf numFmtId="2" fontId="62" fillId="0" borderId="1" xfId="0" applyNumberFormat="1" applyFont="1" applyBorder="1" applyAlignment="1">
      <alignment horizontal="center" vertical="center" textRotation="90"/>
    </xf>
    <xf numFmtId="0" fontId="62" fillId="0" borderId="1" xfId="0" applyFont="1" applyBorder="1" applyAlignment="1">
      <alignment horizontal="left" vertical="center"/>
    </xf>
    <xf numFmtId="0" fontId="62" fillId="0" borderId="1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 horizontal="left"/>
    </xf>
    <xf numFmtId="0" fontId="62" fillId="0" borderId="1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62" fillId="0" borderId="32" xfId="0" applyFont="1" applyBorder="1" applyAlignment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right"/>
    </xf>
    <xf numFmtId="0" fontId="63" fillId="0" borderId="14" xfId="0" applyFont="1" applyBorder="1" applyAlignment="1">
      <alignment horizontal="center"/>
    </xf>
    <xf numFmtId="0" fontId="67" fillId="0" borderId="0" xfId="0" applyFont="1" applyBorder="1" applyAlignment="1">
      <alignment horizontal="left"/>
    </xf>
    <xf numFmtId="0" fontId="0" fillId="0" borderId="4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wrapText="1" shrinkToFit="1"/>
    </xf>
    <xf numFmtId="0" fontId="62" fillId="0" borderId="44" xfId="0" applyFont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62" fillId="0" borderId="45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68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71" fillId="0" borderId="0" xfId="0" applyFont="1" applyBorder="1" applyAlignment="1">
      <alignment horizontal="center" wrapText="1" shrinkToFit="1"/>
    </xf>
    <xf numFmtId="0" fontId="73" fillId="0" borderId="0" xfId="0" applyFont="1" applyBorder="1" applyAlignment="1">
      <alignment horizontal="center" wrapText="1" shrinkToFit="1"/>
    </xf>
    <xf numFmtId="0" fontId="74" fillId="0" borderId="45" xfId="0" applyFont="1" applyBorder="1" applyAlignment="1">
      <alignment horizontal="center" vertical="center" wrapText="1"/>
    </xf>
    <xf numFmtId="0" fontId="74" fillId="0" borderId="25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wrapText="1"/>
    </xf>
    <xf numFmtId="0" fontId="62" fillId="0" borderId="46" xfId="0" applyFont="1" applyBorder="1" applyAlignment="1">
      <alignment horizontal="center" vertical="center"/>
    </xf>
    <xf numFmtId="0" fontId="62" fillId="0" borderId="28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7</xdr:row>
      <xdr:rowOff>0</xdr:rowOff>
    </xdr:from>
    <xdr:to>
      <xdr:col>6</xdr:col>
      <xdr:colOff>647700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10025" y="1171575"/>
          <a:ext cx="18002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148-16-510</a:t>
          </a:r>
        </a:p>
      </xdr:txBody>
    </xdr:sp>
    <xdr:clientData/>
  </xdr:twoCellAnchor>
  <xdr:twoCellAnchor>
    <xdr:from>
      <xdr:col>0</xdr:col>
      <xdr:colOff>19050</xdr:colOff>
      <xdr:row>96</xdr:row>
      <xdr:rowOff>0</xdr:rowOff>
    </xdr:from>
    <xdr:to>
      <xdr:col>6</xdr:col>
      <xdr:colOff>0</xdr:colOff>
      <xdr:row>96</xdr:row>
      <xdr:rowOff>0</xdr:rowOff>
    </xdr:to>
    <xdr:sp>
      <xdr:nvSpPr>
        <xdr:cNvPr id="2" name="Line 3"/>
        <xdr:cNvSpPr>
          <a:spLocks/>
        </xdr:cNvSpPr>
      </xdr:nvSpPr>
      <xdr:spPr>
        <a:xfrm>
          <a:off x="19050" y="16478250"/>
          <a:ext cx="514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7</xdr:row>
      <xdr:rowOff>9525</xdr:rowOff>
    </xdr:from>
    <xdr:to>
      <xdr:col>6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819525" y="1143000"/>
          <a:ext cx="8572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148-16-040
</a:t>
          </a:r>
        </a:p>
      </xdr:txBody>
    </xdr:sp>
    <xdr:clientData/>
  </xdr:twoCellAnchor>
  <xdr:twoCellAnchor>
    <xdr:from>
      <xdr:col>4</xdr:col>
      <xdr:colOff>428625</xdr:colOff>
      <xdr:row>6</xdr:row>
      <xdr:rowOff>76200</xdr:rowOff>
    </xdr:from>
    <xdr:to>
      <xdr:col>6</xdr:col>
      <xdr:colOff>0</xdr:colOff>
      <xdr:row>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667125" y="1047750"/>
          <a:ext cx="1009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148-16-510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581025</xdr:colOff>
      <xdr:row>7</xdr:row>
      <xdr:rowOff>9525</xdr:rowOff>
    </xdr:from>
    <xdr:to>
      <xdr:col>6</xdr:col>
      <xdr:colOff>0</xdr:colOff>
      <xdr:row>8</xdr:row>
      <xdr:rowOff>0</xdr:rowOff>
    </xdr:to>
    <xdr:sp>
      <xdr:nvSpPr>
        <xdr:cNvPr id="3" name="Rectangle 4"/>
        <xdr:cNvSpPr>
          <a:spLocks/>
        </xdr:cNvSpPr>
      </xdr:nvSpPr>
      <xdr:spPr>
        <a:xfrm>
          <a:off x="3819525" y="1143000"/>
          <a:ext cx="8572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148-16-040
</a:t>
          </a:r>
        </a:p>
      </xdr:txBody>
    </xdr:sp>
    <xdr:clientData/>
  </xdr:twoCellAnchor>
  <xdr:twoCellAnchor>
    <xdr:from>
      <xdr:col>4</xdr:col>
      <xdr:colOff>419100</xdr:colOff>
      <xdr:row>6</xdr:row>
      <xdr:rowOff>76200</xdr:rowOff>
    </xdr:from>
    <xdr:to>
      <xdr:col>5</xdr:col>
      <xdr:colOff>800100</xdr:colOff>
      <xdr:row>7</xdr:row>
      <xdr:rowOff>133350</xdr:rowOff>
    </xdr:to>
    <xdr:sp>
      <xdr:nvSpPr>
        <xdr:cNvPr id="4" name="Rectangle 5"/>
        <xdr:cNvSpPr>
          <a:spLocks/>
        </xdr:cNvSpPr>
      </xdr:nvSpPr>
      <xdr:spPr>
        <a:xfrm>
          <a:off x="3657600" y="1047750"/>
          <a:ext cx="9715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148-16-510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19050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13525500"/>
          <a:ext cx="465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" name="Line 8"/>
        <xdr:cNvSpPr>
          <a:spLocks/>
        </xdr:cNvSpPr>
      </xdr:nvSpPr>
      <xdr:spPr>
        <a:xfrm>
          <a:off x="19050" y="13525500"/>
          <a:ext cx="465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55"/>
  <sheetViews>
    <sheetView workbookViewId="0" topLeftCell="A28">
      <selection activeCell="F36" sqref="F36"/>
    </sheetView>
  </sheetViews>
  <sheetFormatPr defaultColWidth="9.140625" defaultRowHeight="12.75"/>
  <cols>
    <col min="1" max="1" width="5.28125" style="0" customWidth="1"/>
    <col min="2" max="2" width="47.28125" style="0" customWidth="1"/>
    <col min="3" max="3" width="16.140625" style="0" customWidth="1"/>
    <col min="5" max="5" width="10.00390625" style="0" customWidth="1"/>
    <col min="6" max="6" width="8.8515625" style="0" customWidth="1"/>
    <col min="7" max="7" width="23.00390625" style="0" customWidth="1"/>
  </cols>
  <sheetData>
    <row r="6" spans="1:5" ht="21.75" customHeight="1">
      <c r="A6" s="593" t="s">
        <v>192</v>
      </c>
      <c r="B6" s="593"/>
      <c r="C6" s="593"/>
      <c r="D6" s="593"/>
      <c r="E6" s="593"/>
    </row>
    <row r="7" spans="1:5" ht="12.75">
      <c r="A7" s="594" t="s">
        <v>193</v>
      </c>
      <c r="B7" s="594"/>
      <c r="C7" s="594"/>
      <c r="D7" s="594"/>
      <c r="E7" s="594"/>
    </row>
    <row r="8" spans="1:5" ht="30.75" customHeight="1">
      <c r="A8" s="595" t="s">
        <v>194</v>
      </c>
      <c r="B8" s="595"/>
      <c r="C8" s="595"/>
      <c r="D8" s="595"/>
      <c r="E8" s="595"/>
    </row>
    <row r="9" spans="1:5" ht="66" customHeight="1">
      <c r="A9" s="596" t="s">
        <v>274</v>
      </c>
      <c r="B9" s="596"/>
      <c r="C9" s="596"/>
      <c r="D9" s="596"/>
      <c r="E9" s="596"/>
    </row>
    <row r="10" spans="1:5" ht="26.25" customHeight="1">
      <c r="A10" s="225" t="s">
        <v>1</v>
      </c>
      <c r="B10" s="11" t="s">
        <v>195</v>
      </c>
      <c r="C10" s="219" t="s">
        <v>105</v>
      </c>
      <c r="D10" s="11" t="s">
        <v>196</v>
      </c>
      <c r="E10" s="219" t="s">
        <v>60</v>
      </c>
    </row>
    <row r="11" spans="1:7" s="30" customFormat="1" ht="15">
      <c r="A11" s="9">
        <v>1</v>
      </c>
      <c r="B11" s="3" t="s">
        <v>35</v>
      </c>
      <c r="C11" s="19" t="s">
        <v>197</v>
      </c>
      <c r="D11" s="9">
        <v>50</v>
      </c>
      <c r="E11" s="19"/>
      <c r="G11" s="3" t="s">
        <v>128</v>
      </c>
    </row>
    <row r="12" spans="1:7" s="30" customFormat="1" ht="15">
      <c r="A12" s="9">
        <v>2</v>
      </c>
      <c r="B12" s="3" t="s">
        <v>78</v>
      </c>
      <c r="C12" s="19" t="s">
        <v>198</v>
      </c>
      <c r="D12" s="9">
        <v>50</v>
      </c>
      <c r="E12" s="19"/>
      <c r="G12" s="3" t="s">
        <v>129</v>
      </c>
    </row>
    <row r="13" spans="1:7" s="30" customFormat="1" ht="15">
      <c r="A13" s="9">
        <v>3</v>
      </c>
      <c r="B13" s="3" t="s">
        <v>264</v>
      </c>
      <c r="C13" s="19" t="s">
        <v>267</v>
      </c>
      <c r="D13" s="9">
        <v>50</v>
      </c>
      <c r="E13" s="19"/>
      <c r="G13" s="3" t="s">
        <v>130</v>
      </c>
    </row>
    <row r="14" spans="1:7" s="30" customFormat="1" ht="15">
      <c r="A14" s="9">
        <v>4</v>
      </c>
      <c r="B14" s="3" t="s">
        <v>36</v>
      </c>
      <c r="C14" s="19" t="s">
        <v>198</v>
      </c>
      <c r="D14" s="9">
        <v>50</v>
      </c>
      <c r="E14" s="19"/>
      <c r="G14" s="3" t="s">
        <v>131</v>
      </c>
    </row>
    <row r="15" spans="1:7" s="30" customFormat="1" ht="15">
      <c r="A15" s="9">
        <v>5</v>
      </c>
      <c r="B15" s="3" t="s">
        <v>37</v>
      </c>
      <c r="C15" s="19" t="s">
        <v>198</v>
      </c>
      <c r="D15" s="9">
        <v>50</v>
      </c>
      <c r="E15" s="19"/>
      <c r="G15" s="3" t="s">
        <v>132</v>
      </c>
    </row>
    <row r="16" spans="1:7" s="30" customFormat="1" ht="15">
      <c r="A16" s="9">
        <v>6</v>
      </c>
      <c r="B16" s="3" t="s">
        <v>232</v>
      </c>
      <c r="C16" s="19" t="s">
        <v>198</v>
      </c>
      <c r="D16" s="9">
        <v>50</v>
      </c>
      <c r="E16" s="19"/>
      <c r="G16" s="3" t="s">
        <v>133</v>
      </c>
    </row>
    <row r="17" spans="1:7" s="30" customFormat="1" ht="15">
      <c r="A17" s="9">
        <v>7</v>
      </c>
      <c r="B17" s="3" t="s">
        <v>38</v>
      </c>
      <c r="C17" s="19" t="s">
        <v>201</v>
      </c>
      <c r="D17" s="9">
        <v>50</v>
      </c>
      <c r="E17" s="19"/>
      <c r="G17" s="3" t="s">
        <v>134</v>
      </c>
    </row>
    <row r="18" spans="1:7" s="30" customFormat="1" ht="15">
      <c r="A18" s="9">
        <v>8</v>
      </c>
      <c r="B18" s="3" t="s">
        <v>39</v>
      </c>
      <c r="C18" s="19" t="s">
        <v>201</v>
      </c>
      <c r="D18" s="9">
        <v>50</v>
      </c>
      <c r="E18" s="19"/>
      <c r="G18" s="3" t="s">
        <v>135</v>
      </c>
    </row>
    <row r="19" spans="1:7" s="30" customFormat="1" ht="15">
      <c r="A19" s="9">
        <v>9</v>
      </c>
      <c r="B19" s="3" t="s">
        <v>40</v>
      </c>
      <c r="C19" s="19" t="s">
        <v>198</v>
      </c>
      <c r="D19" s="9">
        <v>50</v>
      </c>
      <c r="E19" s="19"/>
      <c r="G19" s="3" t="s">
        <v>136</v>
      </c>
    </row>
    <row r="20" spans="1:7" s="30" customFormat="1" ht="15">
      <c r="A20" s="9">
        <v>10</v>
      </c>
      <c r="B20" s="3" t="s">
        <v>234</v>
      </c>
      <c r="C20" s="19" t="s">
        <v>268</v>
      </c>
      <c r="D20" s="9">
        <v>50</v>
      </c>
      <c r="E20" s="19"/>
      <c r="G20" s="3" t="s">
        <v>137</v>
      </c>
    </row>
    <row r="21" spans="1:7" ht="15">
      <c r="A21" s="9">
        <v>11</v>
      </c>
      <c r="B21" s="3" t="s">
        <v>41</v>
      </c>
      <c r="C21" s="19" t="s">
        <v>268</v>
      </c>
      <c r="D21" s="9">
        <v>50</v>
      </c>
      <c r="E21" s="19"/>
      <c r="G21" s="3" t="s">
        <v>138</v>
      </c>
    </row>
    <row r="22" spans="1:7" ht="15">
      <c r="A22" s="9">
        <v>12</v>
      </c>
      <c r="B22" s="3" t="s">
        <v>233</v>
      </c>
      <c r="C22" s="19" t="s">
        <v>268</v>
      </c>
      <c r="D22" s="9">
        <v>50</v>
      </c>
      <c r="E22" s="19"/>
      <c r="G22" s="3" t="s">
        <v>266</v>
      </c>
    </row>
    <row r="23" spans="1:7" ht="15">
      <c r="A23" s="9">
        <v>13</v>
      </c>
      <c r="B23" s="3" t="s">
        <v>42</v>
      </c>
      <c r="C23" s="19" t="s">
        <v>199</v>
      </c>
      <c r="D23" s="9">
        <v>50</v>
      </c>
      <c r="E23" s="19"/>
      <c r="G23" s="3" t="s">
        <v>139</v>
      </c>
    </row>
    <row r="24" spans="1:7" ht="15">
      <c r="A24" s="9">
        <v>14</v>
      </c>
      <c r="B24" s="3" t="s">
        <v>43</v>
      </c>
      <c r="C24" s="19" t="s">
        <v>199</v>
      </c>
      <c r="D24" s="9">
        <v>50</v>
      </c>
      <c r="E24" s="19"/>
      <c r="G24" s="3" t="s">
        <v>140</v>
      </c>
    </row>
    <row r="25" spans="1:7" ht="15">
      <c r="A25" s="9">
        <v>15</v>
      </c>
      <c r="B25" s="3" t="s">
        <v>44</v>
      </c>
      <c r="C25" s="19" t="s">
        <v>200</v>
      </c>
      <c r="D25" s="9">
        <v>50</v>
      </c>
      <c r="E25" s="19"/>
      <c r="G25" s="3" t="s">
        <v>141</v>
      </c>
    </row>
    <row r="26" spans="1:7" ht="15">
      <c r="A26" s="9">
        <v>16</v>
      </c>
      <c r="B26" s="3" t="s">
        <v>45</v>
      </c>
      <c r="C26" s="19" t="s">
        <v>201</v>
      </c>
      <c r="D26" s="9">
        <v>50</v>
      </c>
      <c r="E26" s="19"/>
      <c r="G26" s="3" t="s">
        <v>142</v>
      </c>
    </row>
    <row r="27" spans="1:7" ht="15">
      <c r="A27" s="9">
        <v>17</v>
      </c>
      <c r="B27" s="3" t="s">
        <v>46</v>
      </c>
      <c r="C27" s="19" t="s">
        <v>201</v>
      </c>
      <c r="D27" s="9">
        <v>50</v>
      </c>
      <c r="E27" s="19"/>
      <c r="G27" s="3" t="s">
        <v>143</v>
      </c>
    </row>
    <row r="28" spans="1:7" ht="15">
      <c r="A28" s="9">
        <v>18</v>
      </c>
      <c r="B28" s="3" t="s">
        <v>47</v>
      </c>
      <c r="C28" s="19" t="s">
        <v>199</v>
      </c>
      <c r="D28" s="9">
        <v>50</v>
      </c>
      <c r="E28" s="19"/>
      <c r="G28" s="3" t="s">
        <v>144</v>
      </c>
    </row>
    <row r="29" spans="1:7" ht="15">
      <c r="A29" s="9">
        <v>19</v>
      </c>
      <c r="B29" s="3" t="s">
        <v>48</v>
      </c>
      <c r="C29" s="19" t="s">
        <v>200</v>
      </c>
      <c r="D29" s="9">
        <v>50</v>
      </c>
      <c r="E29" s="19"/>
      <c r="G29" s="3" t="s">
        <v>145</v>
      </c>
    </row>
    <row r="30" spans="1:7" ht="15">
      <c r="A30" s="9">
        <v>20</v>
      </c>
      <c r="B30" s="3" t="s">
        <v>49</v>
      </c>
      <c r="C30" s="19" t="s">
        <v>198</v>
      </c>
      <c r="D30" s="9">
        <v>50</v>
      </c>
      <c r="E30" s="19"/>
      <c r="G30" s="3" t="s">
        <v>187</v>
      </c>
    </row>
    <row r="31" spans="1:7" ht="15">
      <c r="A31" s="9">
        <v>21</v>
      </c>
      <c r="B31" s="3" t="s">
        <v>61</v>
      </c>
      <c r="C31" s="19" t="s">
        <v>269</v>
      </c>
      <c r="D31" s="9">
        <v>50</v>
      </c>
      <c r="E31" s="19"/>
      <c r="G31" s="175" t="s">
        <v>235</v>
      </c>
    </row>
    <row r="32" spans="1:5" ht="15">
      <c r="A32" s="9">
        <v>22</v>
      </c>
      <c r="B32" s="3" t="s">
        <v>62</v>
      </c>
      <c r="C32" s="19" t="s">
        <v>271</v>
      </c>
      <c r="D32" s="9">
        <v>50</v>
      </c>
      <c r="E32" s="19"/>
    </row>
    <row r="33" spans="1:5" ht="15">
      <c r="A33" s="9">
        <v>23</v>
      </c>
      <c r="B33" s="3" t="s">
        <v>63</v>
      </c>
      <c r="C33" s="19" t="s">
        <v>199</v>
      </c>
      <c r="D33" s="9">
        <v>50</v>
      </c>
      <c r="E33" s="19"/>
    </row>
    <row r="34" spans="1:5" ht="15">
      <c r="A34" s="9">
        <v>24</v>
      </c>
      <c r="B34" s="3" t="s">
        <v>64</v>
      </c>
      <c r="C34" s="19" t="s">
        <v>199</v>
      </c>
      <c r="D34" s="9">
        <v>50</v>
      </c>
      <c r="E34" s="19"/>
    </row>
    <row r="35" spans="1:5" ht="15">
      <c r="A35" s="9">
        <v>25</v>
      </c>
      <c r="B35" s="3" t="s">
        <v>65</v>
      </c>
      <c r="C35" s="19" t="s">
        <v>272</v>
      </c>
      <c r="D35" s="9">
        <v>50</v>
      </c>
      <c r="E35" s="19"/>
    </row>
    <row r="36" spans="1:5" ht="13.5" customHeight="1">
      <c r="A36" s="9">
        <v>26</v>
      </c>
      <c r="B36" s="21" t="s">
        <v>66</v>
      </c>
      <c r="C36" s="19" t="s">
        <v>273</v>
      </c>
      <c r="D36" s="9">
        <v>50</v>
      </c>
      <c r="E36" s="19"/>
    </row>
    <row r="37" spans="1:5" ht="15">
      <c r="A37" s="9">
        <v>27</v>
      </c>
      <c r="B37" s="3" t="s">
        <v>67</v>
      </c>
      <c r="C37" s="19" t="s">
        <v>201</v>
      </c>
      <c r="D37" s="9">
        <v>50</v>
      </c>
      <c r="E37" s="19"/>
    </row>
    <row r="38" spans="1:5" ht="15">
      <c r="A38" s="9">
        <v>28</v>
      </c>
      <c r="B38" s="3" t="s">
        <v>68</v>
      </c>
      <c r="C38" s="19" t="s">
        <v>272</v>
      </c>
      <c r="D38" s="9">
        <v>50</v>
      </c>
      <c r="E38" s="19"/>
    </row>
    <row r="39" spans="1:5" ht="15">
      <c r="A39" s="9">
        <v>29</v>
      </c>
      <c r="B39" s="3" t="s">
        <v>180</v>
      </c>
      <c r="C39" s="19" t="s">
        <v>270</v>
      </c>
      <c r="D39" s="9">
        <v>50</v>
      </c>
      <c r="E39" s="19"/>
    </row>
    <row r="40" spans="1:5" ht="15">
      <c r="A40" s="9">
        <v>30</v>
      </c>
      <c r="B40" s="2" t="s">
        <v>70</v>
      </c>
      <c r="C40" s="19" t="s">
        <v>268</v>
      </c>
      <c r="D40" s="9">
        <v>50</v>
      </c>
      <c r="E40" s="19"/>
    </row>
    <row r="41" spans="1:5" ht="15">
      <c r="A41" s="9">
        <v>31</v>
      </c>
      <c r="B41" s="3" t="s">
        <v>71</v>
      </c>
      <c r="C41" s="19" t="s">
        <v>268</v>
      </c>
      <c r="D41" s="9">
        <v>50</v>
      </c>
      <c r="E41" s="19"/>
    </row>
    <row r="42" spans="1:5" ht="15">
      <c r="A42" s="9">
        <v>32</v>
      </c>
      <c r="B42" s="3" t="s">
        <v>72</v>
      </c>
      <c r="C42" s="19" t="s">
        <v>270</v>
      </c>
      <c r="D42" s="9">
        <v>50</v>
      </c>
      <c r="E42" s="19"/>
    </row>
    <row r="43" spans="1:5" ht="15">
      <c r="A43" s="9">
        <v>33</v>
      </c>
      <c r="B43" s="3" t="s">
        <v>73</v>
      </c>
      <c r="C43" s="19" t="s">
        <v>200</v>
      </c>
      <c r="D43" s="9">
        <v>50</v>
      </c>
      <c r="E43" s="19"/>
    </row>
    <row r="44" spans="1:5" ht="15">
      <c r="A44" s="9">
        <v>34</v>
      </c>
      <c r="B44" s="3" t="s">
        <v>74</v>
      </c>
      <c r="C44" s="19" t="s">
        <v>270</v>
      </c>
      <c r="D44" s="9">
        <v>50</v>
      </c>
      <c r="E44" s="19"/>
    </row>
    <row r="45" spans="1:5" ht="15">
      <c r="A45" s="9">
        <v>35</v>
      </c>
      <c r="B45" s="3" t="s">
        <v>75</v>
      </c>
      <c r="C45" s="19" t="s">
        <v>270</v>
      </c>
      <c r="D45" s="9">
        <v>50</v>
      </c>
      <c r="E45" s="19"/>
    </row>
    <row r="46" spans="1:5" ht="15">
      <c r="A46" s="9">
        <v>36</v>
      </c>
      <c r="B46" s="3" t="s">
        <v>262</v>
      </c>
      <c r="C46" s="19" t="s">
        <v>200</v>
      </c>
      <c r="D46" s="9">
        <v>50</v>
      </c>
      <c r="E46" s="19"/>
    </row>
    <row r="47" spans="1:5" ht="15">
      <c r="A47" s="9">
        <v>37</v>
      </c>
      <c r="B47" s="3" t="s">
        <v>181</v>
      </c>
      <c r="C47" s="19" t="s">
        <v>126</v>
      </c>
      <c r="D47" s="9">
        <v>50</v>
      </c>
      <c r="E47" s="19"/>
    </row>
    <row r="48" spans="1:5" ht="15">
      <c r="A48" s="9">
        <v>38</v>
      </c>
      <c r="B48" s="2" t="s">
        <v>125</v>
      </c>
      <c r="C48" s="19" t="s">
        <v>126</v>
      </c>
      <c r="D48" s="9">
        <v>50</v>
      </c>
      <c r="E48" s="19"/>
    </row>
    <row r="49" spans="1:5" ht="15">
      <c r="A49" s="9">
        <v>39</v>
      </c>
      <c r="B49" s="3" t="s">
        <v>69</v>
      </c>
      <c r="C49" s="22" t="s">
        <v>208</v>
      </c>
      <c r="D49" s="9">
        <v>50</v>
      </c>
      <c r="E49" s="19"/>
    </row>
    <row r="50" spans="1:5" ht="15">
      <c r="A50" s="9">
        <v>40</v>
      </c>
      <c r="B50" s="3" t="s">
        <v>263</v>
      </c>
      <c r="C50" s="22" t="s">
        <v>117</v>
      </c>
      <c r="D50" s="9">
        <v>50</v>
      </c>
      <c r="E50" s="19"/>
    </row>
    <row r="51" spans="1:5" ht="15">
      <c r="A51" s="9">
        <v>41</v>
      </c>
      <c r="B51" s="2" t="s">
        <v>76</v>
      </c>
      <c r="C51" s="22" t="s">
        <v>117</v>
      </c>
      <c r="D51" s="9">
        <v>50</v>
      </c>
      <c r="E51" s="19"/>
    </row>
    <row r="52" spans="1:5" ht="15">
      <c r="A52" s="19"/>
      <c r="B52" s="228" t="s">
        <v>26</v>
      </c>
      <c r="C52" s="4"/>
      <c r="D52" s="227">
        <f>SUM(D11:D51)</f>
        <v>2050</v>
      </c>
      <c r="E52" s="19"/>
    </row>
    <row r="53" spans="1:5" ht="15">
      <c r="A53" s="69"/>
      <c r="B53" s="592" t="s">
        <v>275</v>
      </c>
      <c r="C53" s="592"/>
      <c r="D53" s="592"/>
      <c r="E53" s="69"/>
    </row>
    <row r="54" spans="1:5" ht="15">
      <c r="A54" s="69"/>
      <c r="B54" s="10"/>
      <c r="C54" s="10"/>
      <c r="D54" s="226"/>
      <c r="E54" s="69"/>
    </row>
    <row r="55" spans="1:5" ht="15">
      <c r="A55" s="69"/>
      <c r="B55" s="10"/>
      <c r="C55" s="10"/>
      <c r="D55" s="10"/>
      <c r="E55" s="10"/>
    </row>
  </sheetData>
  <mergeCells count="5">
    <mergeCell ref="B53:D53"/>
    <mergeCell ref="A6:E6"/>
    <mergeCell ref="A7:E7"/>
    <mergeCell ref="A8:E8"/>
    <mergeCell ref="A9:E9"/>
  </mergeCells>
  <printOptions/>
  <pageMargins left="0.75" right="0.75" top="1" bottom="1" header="0.5" footer="0.5"/>
  <pageSetup horizontalDpi="600" verticalDpi="600" orientation="portrait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4"/>
  <sheetViews>
    <sheetView workbookViewId="0" topLeftCell="A32">
      <selection activeCell="C44" sqref="C44"/>
    </sheetView>
  </sheetViews>
  <sheetFormatPr defaultColWidth="9.140625" defaultRowHeight="12.75"/>
  <cols>
    <col min="1" max="1" width="6.00390625" style="0" customWidth="1"/>
    <col min="2" max="2" width="14.421875" style="0" customWidth="1"/>
    <col min="3" max="3" width="27.421875" style="0" customWidth="1"/>
    <col min="4" max="4" width="13.7109375" style="0" customWidth="1"/>
    <col min="5" max="5" width="9.00390625" style="0" customWidth="1"/>
    <col min="6" max="6" width="10.8515625" style="0" customWidth="1"/>
    <col min="7" max="7" width="9.00390625" style="0" customWidth="1"/>
    <col min="8" max="8" width="11.421875" style="0" customWidth="1"/>
    <col min="9" max="9" width="0.13671875" style="0" customWidth="1"/>
    <col min="10" max="10" width="2.7109375" style="0" hidden="1" customWidth="1"/>
  </cols>
  <sheetData>
    <row r="1" spans="1:10" ht="22.5">
      <c r="A1" s="695" t="s">
        <v>99</v>
      </c>
      <c r="B1" s="695"/>
      <c r="C1" s="695"/>
      <c r="D1" s="695"/>
      <c r="E1" s="695"/>
      <c r="F1" s="695"/>
      <c r="G1" s="695"/>
      <c r="H1" s="695"/>
      <c r="I1" s="695"/>
      <c r="J1" s="695"/>
    </row>
    <row r="2" spans="1:10" ht="18.75">
      <c r="A2" s="635" t="s">
        <v>100</v>
      </c>
      <c r="B2" s="635"/>
      <c r="C2" s="635"/>
      <c r="D2" s="635"/>
      <c r="E2" s="635"/>
      <c r="F2" s="635"/>
      <c r="G2" s="635"/>
      <c r="H2" s="635"/>
      <c r="I2" s="635"/>
      <c r="J2" s="635"/>
    </row>
    <row r="3" spans="1:10" ht="18.75" customHeight="1">
      <c r="A3" s="638" t="s">
        <v>101</v>
      </c>
      <c r="B3" s="638"/>
      <c r="C3" s="638"/>
      <c r="D3" s="638"/>
      <c r="E3" s="638"/>
      <c r="F3" s="638"/>
      <c r="G3" s="638"/>
      <c r="H3" s="638"/>
      <c r="I3" s="638"/>
      <c r="J3" s="638"/>
    </row>
    <row r="4" spans="1:10" ht="27.75" customHeight="1">
      <c r="A4" s="696" t="s">
        <v>435</v>
      </c>
      <c r="B4" s="641"/>
      <c r="C4" s="641"/>
      <c r="D4" s="641"/>
      <c r="E4" s="641"/>
      <c r="F4" s="641"/>
      <c r="G4" s="641"/>
      <c r="H4" s="641"/>
      <c r="I4" s="641"/>
      <c r="J4" s="641"/>
    </row>
    <row r="5" spans="1:10" ht="15" customHeight="1" thickBot="1">
      <c r="A5" s="630"/>
      <c r="B5" s="630"/>
      <c r="C5" s="630"/>
      <c r="D5" s="630"/>
      <c r="E5" s="630"/>
      <c r="F5" s="630"/>
      <c r="G5" s="630"/>
      <c r="H5" s="630"/>
      <c r="I5" s="630"/>
      <c r="J5" s="630"/>
    </row>
    <row r="6" spans="1:8" ht="33" customHeight="1">
      <c r="A6" s="701" t="s">
        <v>102</v>
      </c>
      <c r="B6" s="703" t="s">
        <v>103</v>
      </c>
      <c r="C6" s="703" t="s">
        <v>104</v>
      </c>
      <c r="D6" s="703" t="s">
        <v>105</v>
      </c>
      <c r="E6" s="705" t="s">
        <v>106</v>
      </c>
      <c r="F6" s="707" t="s">
        <v>107</v>
      </c>
      <c r="G6" s="707"/>
      <c r="H6" s="693" t="s">
        <v>60</v>
      </c>
    </row>
    <row r="7" spans="1:8" ht="27.75" customHeight="1" thickBot="1">
      <c r="A7" s="702"/>
      <c r="B7" s="704"/>
      <c r="C7" s="704"/>
      <c r="D7" s="704"/>
      <c r="E7" s="706"/>
      <c r="F7" s="95" t="s">
        <v>108</v>
      </c>
      <c r="G7" s="96" t="s">
        <v>109</v>
      </c>
      <c r="H7" s="694"/>
    </row>
    <row r="8" spans="1:8" ht="15">
      <c r="A8" s="93">
        <v>1</v>
      </c>
      <c r="B8" s="102">
        <v>258426522</v>
      </c>
      <c r="C8" s="3" t="s">
        <v>369</v>
      </c>
      <c r="D8" s="102" t="s">
        <v>153</v>
      </c>
      <c r="E8" s="133">
        <v>40033</v>
      </c>
      <c r="F8" s="102">
        <v>30</v>
      </c>
      <c r="G8" s="102"/>
      <c r="H8" s="103"/>
    </row>
    <row r="9" spans="1:8" ht="15">
      <c r="A9" s="27">
        <v>2</v>
      </c>
      <c r="B9" s="102">
        <v>258426522</v>
      </c>
      <c r="C9" s="3" t="s">
        <v>370</v>
      </c>
      <c r="D9" s="19" t="s">
        <v>153</v>
      </c>
      <c r="E9" s="133">
        <v>40033</v>
      </c>
      <c r="F9" s="19">
        <v>120</v>
      </c>
      <c r="G9" s="19"/>
      <c r="H9" s="35"/>
    </row>
    <row r="10" spans="1:8" ht="15">
      <c r="A10" s="93">
        <v>3</v>
      </c>
      <c r="B10" s="102">
        <v>258426522</v>
      </c>
      <c r="C10" s="3" t="s">
        <v>371</v>
      </c>
      <c r="D10" s="19" t="s">
        <v>154</v>
      </c>
      <c r="E10" s="133">
        <v>40033</v>
      </c>
      <c r="F10" s="19">
        <v>30</v>
      </c>
      <c r="G10" s="19"/>
      <c r="H10" s="35"/>
    </row>
    <row r="11" spans="1:8" ht="15">
      <c r="A11" s="27">
        <v>4</v>
      </c>
      <c r="B11" s="102">
        <v>258426522</v>
      </c>
      <c r="C11" s="3" t="s">
        <v>372</v>
      </c>
      <c r="D11" s="19" t="s">
        <v>154</v>
      </c>
      <c r="E11" s="133">
        <v>40033</v>
      </c>
      <c r="F11" s="19">
        <v>120</v>
      </c>
      <c r="G11" s="19"/>
      <c r="H11" s="35"/>
    </row>
    <row r="12" spans="1:8" ht="15">
      <c r="A12" s="93">
        <v>5</v>
      </c>
      <c r="B12" s="102">
        <v>258426522</v>
      </c>
      <c r="C12" s="3" t="s">
        <v>373</v>
      </c>
      <c r="D12" s="19" t="s">
        <v>154</v>
      </c>
      <c r="E12" s="133">
        <v>40033</v>
      </c>
      <c r="F12" s="19">
        <v>200</v>
      </c>
      <c r="G12" s="19"/>
      <c r="H12" s="35"/>
    </row>
    <row r="13" spans="1:8" ht="15">
      <c r="A13" s="27">
        <v>6</v>
      </c>
      <c r="B13" s="102">
        <v>258426522</v>
      </c>
      <c r="C13" s="3" t="s">
        <v>374</v>
      </c>
      <c r="D13" s="19" t="s">
        <v>154</v>
      </c>
      <c r="E13" s="133">
        <v>40033</v>
      </c>
      <c r="F13" s="19">
        <v>30</v>
      </c>
      <c r="G13" s="19"/>
      <c r="H13" s="35"/>
    </row>
    <row r="14" spans="1:8" ht="15">
      <c r="A14" s="93">
        <v>7</v>
      </c>
      <c r="B14" s="102">
        <v>258426522</v>
      </c>
      <c r="C14" s="3"/>
      <c r="D14" s="19" t="s">
        <v>154</v>
      </c>
      <c r="E14" s="133">
        <v>40033</v>
      </c>
      <c r="F14" s="19">
        <v>120</v>
      </c>
      <c r="G14" s="19"/>
      <c r="H14" s="35"/>
    </row>
    <row r="15" spans="1:8" ht="15">
      <c r="A15" s="27">
        <v>8</v>
      </c>
      <c r="B15" s="102">
        <v>258426522</v>
      </c>
      <c r="C15" s="3" t="s">
        <v>376</v>
      </c>
      <c r="D15" s="19" t="s">
        <v>154</v>
      </c>
      <c r="E15" s="133">
        <v>40033</v>
      </c>
      <c r="F15" s="19">
        <v>150</v>
      </c>
      <c r="G15" s="19"/>
      <c r="H15" s="35"/>
    </row>
    <row r="16" spans="1:8" ht="15">
      <c r="A16" s="93">
        <v>9</v>
      </c>
      <c r="B16" s="102">
        <v>258426522</v>
      </c>
      <c r="C16" s="3" t="s">
        <v>377</v>
      </c>
      <c r="D16" s="19" t="s">
        <v>154</v>
      </c>
      <c r="E16" s="133">
        <v>40033</v>
      </c>
      <c r="F16" s="19">
        <v>30</v>
      </c>
      <c r="G16" s="19"/>
      <c r="H16" s="35"/>
    </row>
    <row r="17" spans="1:8" ht="15">
      <c r="A17" s="27">
        <v>10</v>
      </c>
      <c r="B17" s="102">
        <v>258426522</v>
      </c>
      <c r="C17" s="3" t="s">
        <v>378</v>
      </c>
      <c r="D17" s="19" t="s">
        <v>154</v>
      </c>
      <c r="E17" s="133">
        <v>40033</v>
      </c>
      <c r="F17" s="19">
        <v>20</v>
      </c>
      <c r="G17" s="19"/>
      <c r="H17" s="35"/>
    </row>
    <row r="18" spans="1:8" ht="15">
      <c r="A18" s="93">
        <v>11</v>
      </c>
      <c r="B18" s="102">
        <v>258426522</v>
      </c>
      <c r="C18" s="3" t="s">
        <v>379</v>
      </c>
      <c r="D18" s="19" t="s">
        <v>154</v>
      </c>
      <c r="E18" s="133">
        <v>40033</v>
      </c>
      <c r="F18" s="19">
        <v>30</v>
      </c>
      <c r="G18" s="19"/>
      <c r="H18" s="35"/>
    </row>
    <row r="19" spans="1:8" ht="15">
      <c r="A19" s="27">
        <v>12</v>
      </c>
      <c r="B19" s="102">
        <v>258426522</v>
      </c>
      <c r="C19" s="3" t="s">
        <v>380</v>
      </c>
      <c r="D19" s="19" t="s">
        <v>154</v>
      </c>
      <c r="E19" s="133">
        <v>40033</v>
      </c>
      <c r="F19" s="19">
        <v>70</v>
      </c>
      <c r="G19" s="19"/>
      <c r="H19" s="35"/>
    </row>
    <row r="20" spans="1:8" ht="15">
      <c r="A20" s="93">
        <v>13</v>
      </c>
      <c r="B20" s="102">
        <v>258426522</v>
      </c>
      <c r="C20" s="3" t="s">
        <v>381</v>
      </c>
      <c r="D20" s="19" t="s">
        <v>154</v>
      </c>
      <c r="E20" s="133">
        <v>40033</v>
      </c>
      <c r="F20" s="19">
        <v>150</v>
      </c>
      <c r="G20" s="19"/>
      <c r="H20" s="35"/>
    </row>
    <row r="21" spans="1:8" ht="15">
      <c r="A21" s="27">
        <v>14</v>
      </c>
      <c r="B21" s="102">
        <v>258426522</v>
      </c>
      <c r="C21" s="3" t="s">
        <v>382</v>
      </c>
      <c r="D21" s="19" t="s">
        <v>154</v>
      </c>
      <c r="E21" s="133">
        <v>40033</v>
      </c>
      <c r="F21" s="19">
        <v>40</v>
      </c>
      <c r="G21" s="19"/>
      <c r="H21" s="35"/>
    </row>
    <row r="22" spans="1:8" ht="15">
      <c r="A22" s="93">
        <v>15</v>
      </c>
      <c r="B22" s="102">
        <v>258426522</v>
      </c>
      <c r="C22" s="3" t="s">
        <v>383</v>
      </c>
      <c r="D22" s="19" t="s">
        <v>154</v>
      </c>
      <c r="E22" s="133">
        <v>40033</v>
      </c>
      <c r="F22" s="19">
        <v>110</v>
      </c>
      <c r="G22" s="19"/>
      <c r="H22" s="35"/>
    </row>
    <row r="23" spans="1:8" ht="15">
      <c r="A23" s="27">
        <v>16</v>
      </c>
      <c r="B23" s="102">
        <v>258426522</v>
      </c>
      <c r="C23" s="3" t="s">
        <v>384</v>
      </c>
      <c r="D23" s="19" t="s">
        <v>154</v>
      </c>
      <c r="E23" s="133">
        <v>40033</v>
      </c>
      <c r="F23" s="19">
        <v>150</v>
      </c>
      <c r="G23" s="19"/>
      <c r="H23" s="35"/>
    </row>
    <row r="24" spans="1:8" ht="15">
      <c r="A24" s="93">
        <v>17</v>
      </c>
      <c r="B24" s="102">
        <v>258426522</v>
      </c>
      <c r="C24" s="3" t="s">
        <v>384</v>
      </c>
      <c r="D24" s="19" t="s">
        <v>154</v>
      </c>
      <c r="E24" s="133">
        <v>40033</v>
      </c>
      <c r="F24" s="19">
        <v>50</v>
      </c>
      <c r="G24" s="19"/>
      <c r="H24" s="35"/>
    </row>
    <row r="25" spans="1:8" ht="15">
      <c r="A25" s="27">
        <v>18</v>
      </c>
      <c r="B25" s="102">
        <v>258426522</v>
      </c>
      <c r="C25" s="3" t="s">
        <v>384</v>
      </c>
      <c r="D25" s="19" t="s">
        <v>154</v>
      </c>
      <c r="E25" s="133">
        <v>40033</v>
      </c>
      <c r="F25" s="19">
        <v>100</v>
      </c>
      <c r="G25" s="19"/>
      <c r="H25" s="35"/>
    </row>
    <row r="26" spans="1:8" ht="15">
      <c r="A26" s="93">
        <v>19</v>
      </c>
      <c r="B26" s="102">
        <v>258426522</v>
      </c>
      <c r="C26" s="3" t="s">
        <v>384</v>
      </c>
      <c r="D26" s="19" t="s">
        <v>154</v>
      </c>
      <c r="E26" s="133">
        <v>40033</v>
      </c>
      <c r="F26" s="19">
        <v>150</v>
      </c>
      <c r="G26" s="19"/>
      <c r="H26" s="35"/>
    </row>
    <row r="27" spans="1:8" ht="15">
      <c r="A27" s="27">
        <v>20</v>
      </c>
      <c r="B27" s="102">
        <v>258426522</v>
      </c>
      <c r="C27" s="3" t="s">
        <v>384</v>
      </c>
      <c r="D27" s="19" t="s">
        <v>154</v>
      </c>
      <c r="E27" s="133">
        <v>40033</v>
      </c>
      <c r="F27" s="104">
        <v>150</v>
      </c>
      <c r="G27" s="104"/>
      <c r="H27" s="229"/>
    </row>
    <row r="28" spans="1:8" ht="15">
      <c r="A28" s="582">
        <v>21</v>
      </c>
      <c r="B28" s="102">
        <v>258426522</v>
      </c>
      <c r="C28" s="529" t="s">
        <v>384</v>
      </c>
      <c r="D28" s="104" t="s">
        <v>154</v>
      </c>
      <c r="E28" s="583">
        <v>40033</v>
      </c>
      <c r="F28" s="230">
        <v>150</v>
      </c>
      <c r="G28" s="98"/>
      <c r="H28" s="99"/>
    </row>
    <row r="29" spans="1:8" ht="18.75">
      <c r="A29" s="4"/>
      <c r="B29" s="584" t="s">
        <v>93</v>
      </c>
      <c r="C29" s="585"/>
      <c r="D29" s="586"/>
      <c r="E29" s="586"/>
      <c r="F29" s="587">
        <f>SUM(F8:F28)</f>
        <v>2000</v>
      </c>
      <c r="G29" s="4"/>
      <c r="H29" s="4"/>
    </row>
    <row r="30" spans="1:8" ht="12.75">
      <c r="A30" s="101"/>
      <c r="B30" s="10"/>
      <c r="C30" s="105"/>
      <c r="D30" s="10"/>
      <c r="E30" s="106"/>
      <c r="F30" s="10"/>
      <c r="G30" s="10"/>
      <c r="H30" s="23"/>
    </row>
    <row r="31" spans="1:8" ht="12.75">
      <c r="A31" s="101"/>
      <c r="B31" s="10"/>
      <c r="C31" s="105"/>
      <c r="D31" s="10"/>
      <c r="E31" s="106"/>
      <c r="F31" s="10"/>
      <c r="G31" s="10"/>
      <c r="H31" s="23"/>
    </row>
    <row r="32" spans="1:8" ht="12.75">
      <c r="A32" s="101"/>
      <c r="B32" s="10"/>
      <c r="C32" s="105"/>
      <c r="D32" s="10"/>
      <c r="E32" s="106"/>
      <c r="F32" s="10"/>
      <c r="G32" s="10"/>
      <c r="H32" s="23"/>
    </row>
    <row r="33" spans="1:8" ht="12.75">
      <c r="A33" s="101"/>
      <c r="B33" s="10"/>
      <c r="C33" s="105"/>
      <c r="D33" s="10"/>
      <c r="E33" s="106"/>
      <c r="F33" s="10"/>
      <c r="G33" s="10"/>
      <c r="H33" s="23"/>
    </row>
    <row r="34" spans="1:8" ht="12.75">
      <c r="A34" s="101"/>
      <c r="B34" s="10"/>
      <c r="C34" s="105"/>
      <c r="D34" s="10"/>
      <c r="E34" s="106"/>
      <c r="F34" s="10"/>
      <c r="G34" s="10"/>
      <c r="H34" s="23"/>
    </row>
    <row r="35" spans="1:8" ht="12.75">
      <c r="A35" s="101"/>
      <c r="B35" s="97" t="s">
        <v>155</v>
      </c>
      <c r="C35" s="97"/>
      <c r="D35" s="97"/>
      <c r="E35" s="97"/>
      <c r="F35" s="97"/>
      <c r="G35" s="10"/>
      <c r="H35" s="23"/>
    </row>
    <row r="36" spans="1:8" ht="12.75">
      <c r="A36" s="100" t="s">
        <v>156</v>
      </c>
      <c r="B36" s="97"/>
      <c r="C36" s="97"/>
      <c r="D36" s="10"/>
      <c r="E36" s="106"/>
      <c r="F36" s="10"/>
      <c r="G36" s="10"/>
      <c r="H36" s="23"/>
    </row>
    <row r="37" spans="1:8" ht="12.75">
      <c r="A37" s="101"/>
      <c r="B37" s="10"/>
      <c r="C37" s="105"/>
      <c r="D37" s="10"/>
      <c r="E37" s="106"/>
      <c r="F37" s="10"/>
      <c r="G37" s="10"/>
      <c r="H37" s="23"/>
    </row>
    <row r="38" spans="1:8" ht="13.5" thickBot="1">
      <c r="A38" s="28"/>
      <c r="B38" s="24"/>
      <c r="C38" s="107"/>
      <c r="D38" s="24"/>
      <c r="E38" s="108"/>
      <c r="F38" s="109" t="s">
        <v>157</v>
      </c>
      <c r="G38" s="24"/>
      <c r="H38" s="25"/>
    </row>
    <row r="39" spans="1:8" ht="12.75">
      <c r="A39" s="10"/>
      <c r="B39" s="10"/>
      <c r="C39" s="105"/>
      <c r="D39" s="10"/>
      <c r="E39" s="106"/>
      <c r="F39" s="97"/>
      <c r="G39" s="10"/>
      <c r="H39" s="10"/>
    </row>
    <row r="40" spans="1:8" ht="12.75">
      <c r="A40" s="10"/>
      <c r="B40" s="10"/>
      <c r="C40" s="105"/>
      <c r="D40" s="10"/>
      <c r="E40" s="106"/>
      <c r="F40" s="97"/>
      <c r="G40" s="10"/>
      <c r="H40" s="10"/>
    </row>
    <row r="41" spans="1:8" ht="12.75">
      <c r="A41" s="10"/>
      <c r="B41" s="10"/>
      <c r="C41" s="105"/>
      <c r="D41" s="10"/>
      <c r="E41" s="106"/>
      <c r="F41" s="97"/>
      <c r="G41" s="10"/>
      <c r="H41" s="10"/>
    </row>
    <row r="42" spans="1:8" ht="12.75">
      <c r="A42" s="10"/>
      <c r="B42" s="10"/>
      <c r="C42" s="105"/>
      <c r="D42" s="10"/>
      <c r="E42" s="106"/>
      <c r="F42" s="97"/>
      <c r="G42" s="10"/>
      <c r="H42" s="10"/>
    </row>
    <row r="43" spans="1:8" ht="12.75">
      <c r="A43" s="10"/>
      <c r="B43" s="10"/>
      <c r="C43" s="105"/>
      <c r="D43" s="10"/>
      <c r="E43" s="106"/>
      <c r="F43" s="97"/>
      <c r="G43" s="10"/>
      <c r="H43" s="10"/>
    </row>
    <row r="44" spans="1:8" ht="12.75">
      <c r="A44" s="10"/>
      <c r="B44" s="10"/>
      <c r="C44" s="105"/>
      <c r="D44" s="10"/>
      <c r="E44" s="106"/>
      <c r="F44" s="97"/>
      <c r="G44" s="10"/>
      <c r="H44" s="10"/>
    </row>
    <row r="45" spans="1:8" ht="12.75">
      <c r="A45" s="10"/>
      <c r="B45" s="10"/>
      <c r="C45" s="105"/>
      <c r="D45" s="10"/>
      <c r="E45" s="106"/>
      <c r="F45" s="97"/>
      <c r="G45" s="10"/>
      <c r="H45" s="10"/>
    </row>
    <row r="46" spans="1:8" ht="12.75">
      <c r="A46" s="10"/>
      <c r="B46" s="10"/>
      <c r="C46" s="105"/>
      <c r="D46" s="10"/>
      <c r="E46" s="106"/>
      <c r="F46" s="97"/>
      <c r="G46" s="10"/>
      <c r="H46" s="10"/>
    </row>
    <row r="47" spans="1:8" ht="12.75">
      <c r="A47" s="10"/>
      <c r="B47" s="10"/>
      <c r="C47" s="105"/>
      <c r="D47" s="10"/>
      <c r="E47" s="106"/>
      <c r="F47" s="97"/>
      <c r="G47" s="10"/>
      <c r="H47" s="10"/>
    </row>
    <row r="48" spans="1:8" ht="12.75">
      <c r="A48" s="10"/>
      <c r="B48" s="10"/>
      <c r="C48" s="105"/>
      <c r="D48" s="10"/>
      <c r="E48" s="106"/>
      <c r="F48" s="97"/>
      <c r="G48" s="10"/>
      <c r="H48" s="10"/>
    </row>
    <row r="49" spans="1:8" ht="12.75">
      <c r="A49" s="10"/>
      <c r="B49" s="10"/>
      <c r="C49" s="105"/>
      <c r="D49" s="10"/>
      <c r="E49" s="106"/>
      <c r="F49" s="97"/>
      <c r="G49" s="10"/>
      <c r="H49" s="10"/>
    </row>
    <row r="50" spans="1:8" ht="12.75">
      <c r="A50" s="10"/>
      <c r="B50" s="10"/>
      <c r="C50" s="105"/>
      <c r="D50" s="10"/>
      <c r="E50" s="106"/>
      <c r="F50" s="97"/>
      <c r="G50" s="10"/>
      <c r="H50" s="10"/>
    </row>
    <row r="51" spans="1:8" ht="12.75">
      <c r="A51" s="10"/>
      <c r="B51" s="10"/>
      <c r="C51" s="105"/>
      <c r="D51" s="10"/>
      <c r="E51" s="106"/>
      <c r="F51" s="97"/>
      <c r="G51" s="10"/>
      <c r="H51" s="10"/>
    </row>
    <row r="52" spans="1:8" ht="12.75">
      <c r="A52" s="10"/>
      <c r="B52" s="10"/>
      <c r="C52" s="105"/>
      <c r="D52" s="10"/>
      <c r="E52" s="106"/>
      <c r="F52" s="97"/>
      <c r="G52" s="10"/>
      <c r="H52" s="10"/>
    </row>
    <row r="53" spans="1:8" ht="12.75">
      <c r="A53" s="10"/>
      <c r="B53" s="10"/>
      <c r="C53" s="105"/>
      <c r="D53" s="10"/>
      <c r="E53" s="106"/>
      <c r="F53" s="97"/>
      <c r="G53" s="10"/>
      <c r="H53" s="10"/>
    </row>
    <row r="54" spans="1:8" ht="12.75">
      <c r="A54" s="10"/>
      <c r="B54" s="10"/>
      <c r="C54" s="105"/>
      <c r="D54" s="10"/>
      <c r="E54" s="106"/>
      <c r="F54" s="97"/>
      <c r="G54" s="10"/>
      <c r="H54" s="10"/>
    </row>
    <row r="55" spans="1:8" ht="12.75">
      <c r="A55" s="10"/>
      <c r="B55" s="10"/>
      <c r="C55" s="105"/>
      <c r="D55" s="10"/>
      <c r="E55" s="106"/>
      <c r="F55" s="97"/>
      <c r="G55" s="10"/>
      <c r="H55" s="10"/>
    </row>
    <row r="56" spans="1:8" ht="12.75">
      <c r="A56" s="10"/>
      <c r="B56" s="10"/>
      <c r="C56" s="105"/>
      <c r="D56" s="10"/>
      <c r="E56" s="106"/>
      <c r="F56" s="97"/>
      <c r="G56" s="10"/>
      <c r="H56" s="10"/>
    </row>
    <row r="57" spans="1:8" ht="12.75">
      <c r="A57" s="10"/>
      <c r="B57" s="10"/>
      <c r="C57" s="105"/>
      <c r="D57" s="10"/>
      <c r="E57" s="106"/>
      <c r="F57" s="97"/>
      <c r="G57" s="10"/>
      <c r="H57" s="10"/>
    </row>
    <row r="58" spans="1:8" ht="12.75">
      <c r="A58" s="10"/>
      <c r="B58" s="10"/>
      <c r="C58" s="105"/>
      <c r="D58" s="10"/>
      <c r="E58" s="106"/>
      <c r="F58" s="97"/>
      <c r="G58" s="10"/>
      <c r="H58" s="10"/>
    </row>
    <row r="59" spans="1:8" ht="12.75">
      <c r="A59" s="10"/>
      <c r="B59" s="10"/>
      <c r="C59" s="105"/>
      <c r="D59" s="10"/>
      <c r="E59" s="106"/>
      <c r="F59" s="10"/>
      <c r="G59" s="10"/>
      <c r="H59" s="10"/>
    </row>
    <row r="60" spans="1:10" ht="22.5">
      <c r="A60" s="708" t="s">
        <v>99</v>
      </c>
      <c r="B60" s="708"/>
      <c r="C60" s="708"/>
      <c r="D60" s="708"/>
      <c r="E60" s="708"/>
      <c r="F60" s="708"/>
      <c r="G60" s="708"/>
      <c r="H60" s="708"/>
      <c r="I60" s="708"/>
      <c r="J60" s="708"/>
    </row>
    <row r="61" spans="1:10" ht="18.75">
      <c r="A61" s="709" t="s">
        <v>100</v>
      </c>
      <c r="B61" s="709"/>
      <c r="C61" s="709"/>
      <c r="D61" s="709"/>
      <c r="E61" s="709"/>
      <c r="F61" s="709"/>
      <c r="G61" s="709"/>
      <c r="H61" s="709"/>
      <c r="I61" s="709"/>
      <c r="J61" s="709"/>
    </row>
    <row r="62" spans="1:10" ht="15.75">
      <c r="A62" s="710" t="s">
        <v>101</v>
      </c>
      <c r="B62" s="710"/>
      <c r="C62" s="710"/>
      <c r="D62" s="710"/>
      <c r="E62" s="710"/>
      <c r="F62" s="710"/>
      <c r="G62" s="710"/>
      <c r="H62" s="710"/>
      <c r="I62" s="710"/>
      <c r="J62" s="710"/>
    </row>
    <row r="63" spans="1:10" ht="15">
      <c r="A63" s="711" t="s">
        <v>436</v>
      </c>
      <c r="B63" s="712"/>
      <c r="C63" s="712"/>
      <c r="D63" s="712"/>
      <c r="E63" s="712"/>
      <c r="F63" s="712"/>
      <c r="G63" s="712"/>
      <c r="H63" s="712"/>
      <c r="I63" s="712"/>
      <c r="J63" s="712"/>
    </row>
    <row r="64" spans="1:10" ht="13.5" thickBot="1">
      <c r="A64" s="411"/>
      <c r="B64" s="411"/>
      <c r="C64" s="412"/>
      <c r="D64" s="411"/>
      <c r="E64" s="413"/>
      <c r="F64" s="411"/>
      <c r="G64" s="411"/>
      <c r="H64" s="411"/>
      <c r="I64" s="414"/>
      <c r="J64" s="414"/>
    </row>
    <row r="65" spans="1:10" ht="27.75" customHeight="1">
      <c r="A65" s="697" t="s">
        <v>102</v>
      </c>
      <c r="B65" s="699" t="s">
        <v>103</v>
      </c>
      <c r="C65" s="699" t="s">
        <v>104</v>
      </c>
      <c r="D65" s="699" t="s">
        <v>105</v>
      </c>
      <c r="E65" s="713" t="s">
        <v>106</v>
      </c>
      <c r="F65" s="715" t="s">
        <v>107</v>
      </c>
      <c r="G65" s="715"/>
      <c r="H65" s="716" t="s">
        <v>60</v>
      </c>
      <c r="I65" s="414"/>
      <c r="J65" s="414"/>
    </row>
    <row r="66" spans="1:10" ht="36">
      <c r="A66" s="698"/>
      <c r="B66" s="700"/>
      <c r="C66" s="700"/>
      <c r="D66" s="700"/>
      <c r="E66" s="714"/>
      <c r="F66" s="415" t="s">
        <v>108</v>
      </c>
      <c r="G66" s="416" t="s">
        <v>109</v>
      </c>
      <c r="H66" s="717"/>
      <c r="I66" s="414"/>
      <c r="J66" s="414"/>
    </row>
    <row r="67" spans="1:10" ht="18.75">
      <c r="A67" s="417"/>
      <c r="B67" s="418" t="s">
        <v>93</v>
      </c>
      <c r="C67" s="419"/>
      <c r="D67" s="417"/>
      <c r="E67" s="417"/>
      <c r="F67" s="418">
        <v>2000</v>
      </c>
      <c r="G67" s="417"/>
      <c r="H67" s="417"/>
      <c r="I67" s="414"/>
      <c r="J67" s="414"/>
    </row>
    <row r="68" spans="1:10" ht="15">
      <c r="A68" s="420">
        <v>22</v>
      </c>
      <c r="B68" s="421">
        <v>258645271</v>
      </c>
      <c r="C68" s="3" t="s">
        <v>369</v>
      </c>
      <c r="D68" s="421" t="s">
        <v>154</v>
      </c>
      <c r="E68" s="422">
        <v>40033</v>
      </c>
      <c r="F68" s="421">
        <v>50</v>
      </c>
      <c r="G68" s="421"/>
      <c r="H68" s="421"/>
      <c r="I68" s="414"/>
      <c r="J68" s="414"/>
    </row>
    <row r="69" spans="1:10" ht="15">
      <c r="A69" s="423">
        <v>23</v>
      </c>
      <c r="B69" s="421">
        <v>258645271</v>
      </c>
      <c r="C69" s="3" t="s">
        <v>370</v>
      </c>
      <c r="D69" s="393" t="s">
        <v>154</v>
      </c>
      <c r="E69" s="422">
        <v>40033</v>
      </c>
      <c r="F69" s="393">
        <v>100</v>
      </c>
      <c r="G69" s="393"/>
      <c r="H69" s="393"/>
      <c r="I69" s="414"/>
      <c r="J69" s="414"/>
    </row>
    <row r="70" spans="1:10" ht="15">
      <c r="A70" s="420">
        <v>24</v>
      </c>
      <c r="B70" s="421">
        <v>258645271</v>
      </c>
      <c r="C70" s="3" t="s">
        <v>371</v>
      </c>
      <c r="D70" s="393" t="s">
        <v>154</v>
      </c>
      <c r="E70" s="422">
        <v>40033</v>
      </c>
      <c r="F70" s="393">
        <v>150</v>
      </c>
      <c r="G70" s="393"/>
      <c r="H70" s="393"/>
      <c r="I70" s="414"/>
      <c r="J70" s="414"/>
    </row>
    <row r="71" spans="1:10" ht="15">
      <c r="A71" s="423">
        <v>25</v>
      </c>
      <c r="B71" s="421">
        <v>258645271</v>
      </c>
      <c r="C71" s="3" t="s">
        <v>372</v>
      </c>
      <c r="D71" s="393" t="s">
        <v>154</v>
      </c>
      <c r="E71" s="422">
        <v>40033</v>
      </c>
      <c r="F71" s="393">
        <v>150</v>
      </c>
      <c r="G71" s="393"/>
      <c r="H71" s="393"/>
      <c r="I71" s="414"/>
      <c r="J71" s="414"/>
    </row>
    <row r="72" spans="1:10" ht="15">
      <c r="A72" s="420">
        <v>26</v>
      </c>
      <c r="B72" s="421">
        <v>258645271</v>
      </c>
      <c r="C72" s="3" t="s">
        <v>373</v>
      </c>
      <c r="D72" s="393" t="s">
        <v>154</v>
      </c>
      <c r="E72" s="422">
        <v>40033</v>
      </c>
      <c r="F72" s="393">
        <v>150</v>
      </c>
      <c r="G72" s="393"/>
      <c r="H72" s="393"/>
      <c r="I72" s="414"/>
      <c r="J72" s="414"/>
    </row>
    <row r="73" spans="1:10" ht="15">
      <c r="A73" s="423">
        <v>27</v>
      </c>
      <c r="B73" s="421">
        <v>258645271</v>
      </c>
      <c r="C73" s="3" t="s">
        <v>374</v>
      </c>
      <c r="D73" s="393" t="s">
        <v>154</v>
      </c>
      <c r="E73" s="422">
        <v>40033</v>
      </c>
      <c r="F73" s="393">
        <v>200</v>
      </c>
      <c r="G73" s="393"/>
      <c r="H73" s="393"/>
      <c r="I73" s="414"/>
      <c r="J73" s="414"/>
    </row>
    <row r="74" spans="1:10" ht="15">
      <c r="A74" s="420">
        <v>28</v>
      </c>
      <c r="B74" s="421">
        <v>258645271</v>
      </c>
      <c r="C74" s="3" t="s">
        <v>375</v>
      </c>
      <c r="D74" s="393" t="s">
        <v>154</v>
      </c>
      <c r="E74" s="422">
        <v>40033</v>
      </c>
      <c r="F74" s="393">
        <v>150</v>
      </c>
      <c r="G74" s="393"/>
      <c r="H74" s="393"/>
      <c r="I74" s="414"/>
      <c r="J74" s="414"/>
    </row>
    <row r="75" spans="1:10" ht="15">
      <c r="A75" s="423">
        <v>29</v>
      </c>
      <c r="B75" s="421">
        <v>258645271</v>
      </c>
      <c r="C75" s="3" t="s">
        <v>376</v>
      </c>
      <c r="D75" s="393" t="s">
        <v>154</v>
      </c>
      <c r="E75" s="422">
        <v>40033</v>
      </c>
      <c r="F75" s="393">
        <v>50</v>
      </c>
      <c r="G75" s="393"/>
      <c r="H75" s="393"/>
      <c r="I75" s="414"/>
      <c r="J75" s="414"/>
    </row>
    <row r="76" spans="1:10" ht="15.75" customHeight="1">
      <c r="A76" s="420">
        <v>30</v>
      </c>
      <c r="B76" s="421">
        <v>258645271</v>
      </c>
      <c r="C76" s="3" t="s">
        <v>377</v>
      </c>
      <c r="D76" s="393" t="s">
        <v>154</v>
      </c>
      <c r="E76" s="422">
        <v>40033</v>
      </c>
      <c r="F76" s="393">
        <v>150</v>
      </c>
      <c r="G76" s="393"/>
      <c r="H76" s="393"/>
      <c r="I76" s="414"/>
      <c r="J76" s="414"/>
    </row>
    <row r="77" spans="1:10" ht="14.25" customHeight="1">
      <c r="A77" s="423">
        <v>31</v>
      </c>
      <c r="B77" s="421">
        <v>258645271</v>
      </c>
      <c r="C77" s="3" t="s">
        <v>378</v>
      </c>
      <c r="D77" s="393" t="s">
        <v>154</v>
      </c>
      <c r="E77" s="422">
        <v>40033</v>
      </c>
      <c r="F77" s="393">
        <v>100</v>
      </c>
      <c r="G77" s="393"/>
      <c r="H77" s="393"/>
      <c r="I77" s="414"/>
      <c r="J77" s="414"/>
    </row>
    <row r="78" spans="1:10" ht="16.5" customHeight="1">
      <c r="A78" s="420">
        <v>32</v>
      </c>
      <c r="B78" s="421">
        <v>258645271</v>
      </c>
      <c r="C78" s="3" t="s">
        <v>379</v>
      </c>
      <c r="D78" s="393" t="s">
        <v>154</v>
      </c>
      <c r="E78" s="422">
        <v>40033</v>
      </c>
      <c r="F78" s="393">
        <v>250</v>
      </c>
      <c r="G78" s="393"/>
      <c r="H78" s="393"/>
      <c r="I78" s="414"/>
      <c r="J78" s="414"/>
    </row>
    <row r="79" spans="1:10" ht="15" customHeight="1">
      <c r="A79" s="423">
        <v>33</v>
      </c>
      <c r="B79" s="421">
        <v>258645271</v>
      </c>
      <c r="C79" s="3" t="s">
        <v>380</v>
      </c>
      <c r="D79" s="393" t="s">
        <v>154</v>
      </c>
      <c r="E79" s="422">
        <v>40033</v>
      </c>
      <c r="F79" s="393">
        <v>250</v>
      </c>
      <c r="G79" s="393"/>
      <c r="H79" s="393"/>
      <c r="I79" s="414"/>
      <c r="J79" s="414"/>
    </row>
    <row r="80" spans="1:10" ht="15.75" customHeight="1">
      <c r="A80" s="420">
        <v>34</v>
      </c>
      <c r="B80" s="421">
        <v>258645271</v>
      </c>
      <c r="C80" s="3" t="s">
        <v>381</v>
      </c>
      <c r="D80" s="393" t="s">
        <v>154</v>
      </c>
      <c r="E80" s="422">
        <v>40033</v>
      </c>
      <c r="F80" s="393">
        <v>150</v>
      </c>
      <c r="G80" s="393"/>
      <c r="H80" s="393"/>
      <c r="I80" s="414"/>
      <c r="J80" s="414"/>
    </row>
    <row r="81" spans="1:10" ht="15.75" customHeight="1">
      <c r="A81" s="423">
        <v>35</v>
      </c>
      <c r="B81" s="421">
        <v>258645271</v>
      </c>
      <c r="C81" s="3" t="s">
        <v>382</v>
      </c>
      <c r="D81" s="393" t="s">
        <v>154</v>
      </c>
      <c r="E81" s="422">
        <v>40033</v>
      </c>
      <c r="F81" s="393">
        <v>50</v>
      </c>
      <c r="G81" s="393"/>
      <c r="H81" s="393"/>
      <c r="I81" s="414"/>
      <c r="J81" s="414"/>
    </row>
    <row r="82" spans="1:10" ht="15" customHeight="1">
      <c r="A82" s="420">
        <v>36</v>
      </c>
      <c r="B82" s="421">
        <v>258645271</v>
      </c>
      <c r="C82" s="3" t="s">
        <v>383</v>
      </c>
      <c r="D82" s="393" t="s">
        <v>153</v>
      </c>
      <c r="E82" s="422">
        <v>40033</v>
      </c>
      <c r="F82" s="393">
        <v>150</v>
      </c>
      <c r="G82" s="393"/>
      <c r="H82" s="393"/>
      <c r="I82" s="414"/>
      <c r="J82" s="414"/>
    </row>
    <row r="83" spans="1:10" ht="15.75" customHeight="1">
      <c r="A83" s="423">
        <v>37</v>
      </c>
      <c r="B83" s="421">
        <v>258645271</v>
      </c>
      <c r="C83" s="3" t="s">
        <v>384</v>
      </c>
      <c r="D83" s="393" t="s">
        <v>153</v>
      </c>
      <c r="E83" s="422">
        <v>40033</v>
      </c>
      <c r="F83" s="393">
        <v>50</v>
      </c>
      <c r="G83" s="393"/>
      <c r="H83" s="393"/>
      <c r="I83" s="414"/>
      <c r="J83" s="414"/>
    </row>
    <row r="84" spans="1:10" ht="15">
      <c r="A84" s="420">
        <v>38</v>
      </c>
      <c r="B84" s="421">
        <v>258645271</v>
      </c>
      <c r="C84" s="3" t="s">
        <v>384</v>
      </c>
      <c r="D84" s="393" t="s">
        <v>154</v>
      </c>
      <c r="E84" s="422">
        <v>40033</v>
      </c>
      <c r="F84" s="393">
        <v>200</v>
      </c>
      <c r="G84" s="393"/>
      <c r="H84" s="393"/>
      <c r="I84" s="414"/>
      <c r="J84" s="414"/>
    </row>
    <row r="85" spans="1:10" ht="15">
      <c r="A85" s="423">
        <v>39</v>
      </c>
      <c r="B85" s="421">
        <v>258645271</v>
      </c>
      <c r="C85" s="3" t="s">
        <v>384</v>
      </c>
      <c r="D85" s="393" t="s">
        <v>154</v>
      </c>
      <c r="E85" s="422">
        <v>40033</v>
      </c>
      <c r="F85" s="424">
        <v>150</v>
      </c>
      <c r="G85" s="393"/>
      <c r="H85" s="393"/>
      <c r="I85" s="414"/>
      <c r="J85" s="414"/>
    </row>
    <row r="86" spans="1:10" ht="15.75" customHeight="1">
      <c r="A86" s="420">
        <v>40</v>
      </c>
      <c r="B86" s="421">
        <v>258645271</v>
      </c>
      <c r="C86" s="3" t="s">
        <v>384</v>
      </c>
      <c r="D86" s="393" t="s">
        <v>154</v>
      </c>
      <c r="E86" s="422">
        <v>40033</v>
      </c>
      <c r="F86" s="424">
        <v>200</v>
      </c>
      <c r="G86" s="393"/>
      <c r="H86" s="393"/>
      <c r="I86" s="414"/>
      <c r="J86" s="414"/>
    </row>
    <row r="87" spans="1:10" ht="14.25" customHeight="1">
      <c r="A87" s="423">
        <v>41</v>
      </c>
      <c r="B87" s="421">
        <v>258645271</v>
      </c>
      <c r="C87" s="3" t="s">
        <v>384</v>
      </c>
      <c r="D87" s="393" t="s">
        <v>154</v>
      </c>
      <c r="E87" s="422">
        <v>40033</v>
      </c>
      <c r="F87" s="424">
        <v>150</v>
      </c>
      <c r="G87" s="393"/>
      <c r="H87" s="393"/>
      <c r="I87" s="414"/>
      <c r="J87" s="414"/>
    </row>
    <row r="88" spans="1:10" ht="15">
      <c r="A88" s="420">
        <v>42</v>
      </c>
      <c r="B88" s="421">
        <v>258645271</v>
      </c>
      <c r="C88" s="3" t="s">
        <v>384</v>
      </c>
      <c r="D88" s="425" t="s">
        <v>154</v>
      </c>
      <c r="E88" s="422">
        <v>40033</v>
      </c>
      <c r="F88" s="393">
        <v>100</v>
      </c>
      <c r="G88" s="393"/>
      <c r="H88" s="393"/>
      <c r="I88" s="414"/>
      <c r="J88" s="414"/>
    </row>
    <row r="89" spans="1:10" ht="15">
      <c r="A89" s="423">
        <v>43</v>
      </c>
      <c r="B89" s="421">
        <v>258645271</v>
      </c>
      <c r="C89" s="3" t="s">
        <v>369</v>
      </c>
      <c r="D89" s="425" t="s">
        <v>154</v>
      </c>
      <c r="E89" s="422">
        <v>40033</v>
      </c>
      <c r="F89" s="393">
        <v>250</v>
      </c>
      <c r="G89" s="393"/>
      <c r="H89" s="393"/>
      <c r="I89" s="414"/>
      <c r="J89" s="414"/>
    </row>
    <row r="90" spans="1:10" ht="15">
      <c r="A90" s="420">
        <v>44</v>
      </c>
      <c r="B90" s="421">
        <v>258645271</v>
      </c>
      <c r="C90" s="3" t="s">
        <v>370</v>
      </c>
      <c r="D90" s="425" t="s">
        <v>154</v>
      </c>
      <c r="E90" s="422">
        <v>40033</v>
      </c>
      <c r="F90" s="393">
        <v>250</v>
      </c>
      <c r="G90" s="393"/>
      <c r="H90" s="393"/>
      <c r="I90" s="414"/>
      <c r="J90" s="414"/>
    </row>
    <row r="91" spans="1:10" ht="15.75" thickBot="1">
      <c r="A91" s="426">
        <v>45</v>
      </c>
      <c r="B91" s="421">
        <v>258645271</v>
      </c>
      <c r="C91" s="3" t="s">
        <v>371</v>
      </c>
      <c r="D91" s="425" t="s">
        <v>154</v>
      </c>
      <c r="E91" s="422">
        <v>40033</v>
      </c>
      <c r="F91" s="427">
        <v>200</v>
      </c>
      <c r="G91" s="393"/>
      <c r="H91" s="393"/>
      <c r="I91" s="414"/>
      <c r="J91" s="414"/>
    </row>
    <row r="92" spans="1:10" ht="18.75" thickBot="1">
      <c r="A92" s="428"/>
      <c r="B92" s="429" t="s">
        <v>26</v>
      </c>
      <c r="C92" s="3"/>
      <c r="D92" s="429"/>
      <c r="E92" s="429"/>
      <c r="F92" s="430">
        <f>SUM(F67:F91)</f>
        <v>5650</v>
      </c>
      <c r="G92" s="431"/>
      <c r="H92" s="432"/>
      <c r="I92" s="414"/>
      <c r="J92" s="414"/>
    </row>
    <row r="93" spans="1:10" ht="12.75">
      <c r="A93" s="433" t="s">
        <v>276</v>
      </c>
      <c r="B93" s="434"/>
      <c r="C93" s="3"/>
      <c r="D93" s="434"/>
      <c r="E93" s="435"/>
      <c r="F93" s="435"/>
      <c r="G93" s="435"/>
      <c r="H93" s="436"/>
      <c r="I93" s="414"/>
      <c r="J93" s="414"/>
    </row>
    <row r="94" spans="1:10" ht="12.75">
      <c r="A94" s="437"/>
      <c r="B94" s="411"/>
      <c r="C94" s="411"/>
      <c r="D94" s="411"/>
      <c r="E94" s="411"/>
      <c r="F94" s="411"/>
      <c r="G94" s="411"/>
      <c r="H94" s="438"/>
      <c r="I94" s="414"/>
      <c r="J94" s="414"/>
    </row>
    <row r="95" spans="1:10" ht="12.75">
      <c r="A95" s="437"/>
      <c r="B95" s="411"/>
      <c r="C95" s="411"/>
      <c r="D95" s="411"/>
      <c r="E95" s="411"/>
      <c r="F95" s="411"/>
      <c r="G95" s="411"/>
      <c r="H95" s="438"/>
      <c r="I95" s="414"/>
      <c r="J95" s="414"/>
    </row>
    <row r="96" spans="1:10" ht="12.75">
      <c r="A96" s="437"/>
      <c r="B96" s="439" t="s">
        <v>155</v>
      </c>
      <c r="C96" s="439"/>
      <c r="D96" s="439"/>
      <c r="E96" s="439"/>
      <c r="F96" s="439"/>
      <c r="G96" s="411"/>
      <c r="H96" s="438"/>
      <c r="I96" s="414"/>
      <c r="J96" s="414"/>
    </row>
    <row r="97" spans="1:10" ht="12.75">
      <c r="A97" s="440" t="s">
        <v>156</v>
      </c>
      <c r="B97" s="439"/>
      <c r="C97" s="439"/>
      <c r="D97" s="411"/>
      <c r="E97" s="413"/>
      <c r="F97" s="411"/>
      <c r="G97" s="411"/>
      <c r="H97" s="438"/>
      <c r="I97" s="414"/>
      <c r="J97" s="414"/>
    </row>
    <row r="98" spans="1:10" ht="12.75">
      <c r="A98" s="437"/>
      <c r="B98" s="411"/>
      <c r="C98" s="441"/>
      <c r="D98" s="411"/>
      <c r="E98" s="413"/>
      <c r="F98" s="411"/>
      <c r="G98" s="411"/>
      <c r="H98" s="438"/>
      <c r="I98" s="414"/>
      <c r="J98" s="414"/>
    </row>
    <row r="99" spans="1:10" ht="13.5" thickBot="1">
      <c r="A99" s="442"/>
      <c r="B99" s="443"/>
      <c r="C99" s="444"/>
      <c r="D99" s="443"/>
      <c r="E99" s="445"/>
      <c r="F99" s="446" t="s">
        <v>157</v>
      </c>
      <c r="G99" s="443"/>
      <c r="H99" s="447"/>
      <c r="I99" s="414"/>
      <c r="J99" s="414"/>
    </row>
    <row r="117" spans="1:8" ht="12.75">
      <c r="A117" s="10"/>
      <c r="B117" s="10"/>
      <c r="C117" s="10"/>
      <c r="D117" s="10"/>
      <c r="E117" s="10"/>
      <c r="F117" s="10"/>
      <c r="G117" s="10"/>
      <c r="H117" s="10"/>
    </row>
    <row r="118" spans="5:8" ht="12.75">
      <c r="E118" s="10"/>
      <c r="F118" s="10"/>
      <c r="G118" s="10"/>
      <c r="H118" s="10"/>
    </row>
    <row r="119" spans="1:8" ht="12.75">
      <c r="A119" s="10"/>
      <c r="B119" s="10"/>
      <c r="C119" s="10"/>
      <c r="D119" s="10"/>
      <c r="E119" s="10"/>
      <c r="F119" s="10"/>
      <c r="G119" s="10"/>
      <c r="H119" s="10"/>
    </row>
    <row r="120" spans="1:8" ht="12.75">
      <c r="A120" s="10"/>
      <c r="B120" s="10"/>
      <c r="C120" s="10"/>
      <c r="D120" s="10"/>
      <c r="E120" s="10"/>
      <c r="F120" s="10"/>
      <c r="G120" s="10"/>
      <c r="H120" s="10"/>
    </row>
    <row r="121" spans="1:8" ht="12.75">
      <c r="A121" s="10"/>
      <c r="B121" s="10"/>
      <c r="C121" s="10"/>
      <c r="D121" s="10"/>
      <c r="E121" s="10"/>
      <c r="F121" s="10"/>
      <c r="G121" s="10"/>
      <c r="H121" s="10"/>
    </row>
    <row r="122" spans="1:8" ht="12.75">
      <c r="A122" s="10"/>
      <c r="B122" s="10"/>
      <c r="C122" s="10"/>
      <c r="D122" s="10"/>
      <c r="E122" s="10"/>
      <c r="F122" s="10"/>
      <c r="G122" s="10"/>
      <c r="H122" s="10"/>
    </row>
    <row r="123" spans="1:8" ht="12.75">
      <c r="A123" s="10"/>
      <c r="B123" s="10"/>
      <c r="C123" s="10"/>
      <c r="D123" s="10"/>
      <c r="E123" s="10"/>
      <c r="F123" s="10"/>
      <c r="G123" s="10"/>
      <c r="H123" s="10"/>
    </row>
    <row r="124" spans="1:8" ht="12.75">
      <c r="A124" s="10"/>
      <c r="B124" s="10"/>
      <c r="C124" s="10"/>
      <c r="D124" s="10"/>
      <c r="E124" s="10"/>
      <c r="F124" s="10"/>
      <c r="G124" s="10"/>
      <c r="H124" s="10"/>
    </row>
  </sheetData>
  <mergeCells count="23">
    <mergeCell ref="D65:D66"/>
    <mergeCell ref="E65:E66"/>
    <mergeCell ref="F65:G65"/>
    <mergeCell ref="H65:H66"/>
    <mergeCell ref="A60:J60"/>
    <mergeCell ref="A61:J61"/>
    <mergeCell ref="A62:J62"/>
    <mergeCell ref="A63:J63"/>
    <mergeCell ref="A65:A66"/>
    <mergeCell ref="B65:B66"/>
    <mergeCell ref="C65:C66"/>
    <mergeCell ref="A5:J5"/>
    <mergeCell ref="A6:A7"/>
    <mergeCell ref="B6:B7"/>
    <mergeCell ref="C6:C7"/>
    <mergeCell ref="D6:D7"/>
    <mergeCell ref="E6:E7"/>
    <mergeCell ref="F6:G6"/>
    <mergeCell ref="H6:H7"/>
    <mergeCell ref="A1:J1"/>
    <mergeCell ref="A2:J2"/>
    <mergeCell ref="A3:J3"/>
    <mergeCell ref="A4:J4"/>
  </mergeCells>
  <printOptions/>
  <pageMargins left="0.7480314960629921" right="0.7480314960629921" top="0.7874015748031497" bottom="0.7874015748031497" header="0.5118110236220472" footer="0.5118110236220472"/>
  <pageSetup horizontalDpi="120" verticalDpi="12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34"/>
  <sheetViews>
    <sheetView workbookViewId="0" topLeftCell="A1">
      <selection activeCell="I22" sqref="I22"/>
    </sheetView>
  </sheetViews>
  <sheetFormatPr defaultColWidth="9.140625" defaultRowHeight="12.75"/>
  <cols>
    <col min="1" max="2" width="12.00390625" style="0" customWidth="1"/>
    <col min="3" max="3" width="8.8515625" style="0" customWidth="1"/>
    <col min="8" max="8" width="7.8515625" style="0" customWidth="1"/>
  </cols>
  <sheetData>
    <row r="2" ht="12.75">
      <c r="A2" t="s">
        <v>221</v>
      </c>
    </row>
    <row r="3" ht="12.75">
      <c r="A3" t="s">
        <v>222</v>
      </c>
    </row>
    <row r="4" ht="12.75">
      <c r="A4" t="s">
        <v>223</v>
      </c>
    </row>
    <row r="5" ht="12.75">
      <c r="A5" t="s">
        <v>230</v>
      </c>
    </row>
    <row r="6" ht="12.75">
      <c r="A6" t="s">
        <v>224</v>
      </c>
    </row>
    <row r="7" ht="12.75">
      <c r="A7" t="s">
        <v>225</v>
      </c>
    </row>
    <row r="8" ht="12.75">
      <c r="A8" t="s">
        <v>226</v>
      </c>
    </row>
    <row r="9" ht="12.75">
      <c r="A9" t="s">
        <v>227</v>
      </c>
    </row>
    <row r="12" spans="1:18" ht="17.25" thickBot="1">
      <c r="A12" s="170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82" t="s">
        <v>228</v>
      </c>
      <c r="Q12" s="178"/>
      <c r="R12" s="180"/>
    </row>
    <row r="13" spans="1:17" ht="18.75" customHeight="1">
      <c r="A13" s="167"/>
      <c r="B13" s="128" t="s">
        <v>211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</row>
    <row r="14" spans="1:17" ht="18.75" customHeight="1">
      <c r="A14" s="30" t="s">
        <v>219</v>
      </c>
      <c r="B14" s="168" t="s">
        <v>212</v>
      </c>
      <c r="C14" s="128" t="s">
        <v>213</v>
      </c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</row>
    <row r="15" spans="1:18" ht="18" customHeight="1">
      <c r="A15" s="167" t="s">
        <v>220</v>
      </c>
      <c r="B15" s="128" t="s">
        <v>280</v>
      </c>
      <c r="C15" s="169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t="s">
        <v>173</v>
      </c>
    </row>
    <row r="17" spans="1:16" ht="15">
      <c r="A17" t="s">
        <v>229</v>
      </c>
      <c r="P17" s="181" t="s">
        <v>157</v>
      </c>
    </row>
    <row r="18" spans="1:18" ht="13.5" thickBo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7" s="10" customFormat="1" ht="16.5">
      <c r="A19" s="176"/>
      <c r="B19" s="176" t="s">
        <v>217</v>
      </c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</row>
    <row r="20" spans="1:17" ht="16.5">
      <c r="A20" s="129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</row>
    <row r="21" spans="1:17" ht="16.5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</row>
    <row r="22" spans="1:17" ht="16.5">
      <c r="A22" s="172" t="s">
        <v>329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</row>
    <row r="23" spans="1:17" ht="16.5">
      <c r="A23" s="128"/>
      <c r="B23" s="128"/>
      <c r="C23" s="128"/>
      <c r="D23" s="128"/>
      <c r="E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</row>
    <row r="29" spans="1:17" ht="16.5">
      <c r="A29" s="173" t="s">
        <v>214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</row>
    <row r="30" spans="1:17" ht="16.5">
      <c r="A30" s="128"/>
      <c r="B30" s="172" t="s">
        <v>218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</row>
    <row r="31" spans="1:17" ht="16.5">
      <c r="A31" s="173" t="s">
        <v>215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</row>
    <row r="34" ht="16.5">
      <c r="F34" s="174" t="s">
        <v>216</v>
      </c>
    </row>
  </sheetData>
  <printOptions/>
  <pageMargins left="0.75" right="0.75" top="1" bottom="1" header="0.5" footer="0.5"/>
  <pageSetup horizontalDpi="120" verticalDpi="120" orientation="landscape" paperSize="5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96"/>
  <sheetViews>
    <sheetView view="pageBreakPreview" zoomScale="60" workbookViewId="0" topLeftCell="A1">
      <selection activeCell="N24" sqref="N24"/>
    </sheetView>
  </sheetViews>
  <sheetFormatPr defaultColWidth="9.140625" defaultRowHeight="12.75"/>
  <cols>
    <col min="1" max="1" width="11.7109375" style="0" customWidth="1"/>
    <col min="2" max="2" width="7.8515625" style="0" customWidth="1"/>
    <col min="3" max="3" width="29.28125" style="0" customWidth="1"/>
    <col min="4" max="4" width="12.421875" style="0" customWidth="1"/>
    <col min="5" max="5" width="24.00390625" style="0" customWidth="1"/>
    <col min="6" max="6" width="0.13671875" style="0" customWidth="1"/>
    <col min="7" max="7" width="11.57421875" style="0" hidden="1" customWidth="1"/>
    <col min="8" max="8" width="11.421875" style="0" hidden="1" customWidth="1"/>
    <col min="9" max="9" width="10.8515625" style="0" hidden="1" customWidth="1"/>
    <col min="10" max="10" width="7.28125" style="0" customWidth="1"/>
    <col min="11" max="11" width="12.57421875" style="0" customWidth="1"/>
    <col min="12" max="12" width="11.140625" style="0" customWidth="1"/>
    <col min="13" max="13" width="13.421875" style="0" customWidth="1"/>
    <col min="14" max="14" width="15.421875" style="0" customWidth="1"/>
  </cols>
  <sheetData>
    <row r="1" spans="2:9" ht="18">
      <c r="B1" s="721" t="s">
        <v>251</v>
      </c>
      <c r="C1" s="721"/>
      <c r="D1" s="721"/>
      <c r="E1" s="721"/>
      <c r="F1" s="721"/>
      <c r="G1" s="721"/>
      <c r="H1" s="721"/>
      <c r="I1" s="721"/>
    </row>
    <row r="2" spans="2:9" ht="18">
      <c r="B2" s="721" t="s">
        <v>437</v>
      </c>
      <c r="C2" s="721"/>
      <c r="D2" s="721"/>
      <c r="E2" s="721"/>
      <c r="F2" s="721"/>
      <c r="G2" s="721"/>
      <c r="H2" s="721"/>
      <c r="I2" s="721"/>
    </row>
    <row r="3" spans="2:9" ht="18.75" thickBot="1">
      <c r="B3" s="724" t="s">
        <v>205</v>
      </c>
      <c r="C3" s="724"/>
      <c r="D3" s="724"/>
      <c r="E3" s="724"/>
      <c r="F3" s="725"/>
      <c r="G3" s="725"/>
      <c r="H3" s="725"/>
      <c r="I3" s="725"/>
    </row>
    <row r="4" spans="2:14" ht="31.5" thickBot="1">
      <c r="B4" s="162" t="s">
        <v>207</v>
      </c>
      <c r="C4" s="588" t="s">
        <v>206</v>
      </c>
      <c r="D4" s="160" t="s">
        <v>236</v>
      </c>
      <c r="E4" s="160" t="s">
        <v>105</v>
      </c>
      <c r="F4" s="723"/>
      <c r="G4" s="723"/>
      <c r="H4" s="723"/>
      <c r="I4" s="723"/>
      <c r="K4" s="718" t="s">
        <v>261</v>
      </c>
      <c r="L4" s="719"/>
      <c r="M4" s="719"/>
      <c r="N4" s="720"/>
    </row>
    <row r="5" spans="2:14" ht="24.75" customHeight="1">
      <c r="B5" s="158">
        <v>1</v>
      </c>
      <c r="C5" s="589" t="s">
        <v>369</v>
      </c>
      <c r="D5" s="134">
        <v>11630</v>
      </c>
      <c r="E5" s="134" t="s">
        <v>237</v>
      </c>
      <c r="F5" s="723"/>
      <c r="G5" s="723"/>
      <c r="H5" s="723"/>
      <c r="I5" s="723"/>
      <c r="K5" s="201"/>
      <c r="L5" s="130" t="s">
        <v>256</v>
      </c>
      <c r="M5" s="373" t="s">
        <v>257</v>
      </c>
      <c r="N5" s="374" t="s">
        <v>26</v>
      </c>
    </row>
    <row r="6" spans="2:14" ht="25.5" customHeight="1">
      <c r="B6" s="158">
        <v>2</v>
      </c>
      <c r="C6" s="589" t="s">
        <v>370</v>
      </c>
      <c r="D6" s="134">
        <v>12930</v>
      </c>
      <c r="E6" s="134" t="s">
        <v>238</v>
      </c>
      <c r="F6" s="723"/>
      <c r="G6" s="723"/>
      <c r="H6" s="723"/>
      <c r="I6" s="723"/>
      <c r="K6" s="218" t="s">
        <v>255</v>
      </c>
      <c r="L6" s="216">
        <v>88600</v>
      </c>
      <c r="M6" s="216">
        <v>40430</v>
      </c>
      <c r="N6" s="217">
        <f>SUM(L6:M6)</f>
        <v>129030</v>
      </c>
    </row>
    <row r="7" spans="2:14" ht="25.5" customHeight="1">
      <c r="B7" s="158">
        <v>3</v>
      </c>
      <c r="C7" s="589" t="s">
        <v>371</v>
      </c>
      <c r="D7" s="134">
        <v>11070</v>
      </c>
      <c r="E7" s="134" t="s">
        <v>238</v>
      </c>
      <c r="F7" s="723"/>
      <c r="G7" s="723"/>
      <c r="H7" s="723"/>
      <c r="I7" s="723"/>
      <c r="K7" s="218" t="s">
        <v>258</v>
      </c>
      <c r="L7" s="216">
        <v>2300</v>
      </c>
      <c r="M7" s="216">
        <v>1375</v>
      </c>
      <c r="N7" s="217">
        <f>SUM(L7:M7)</f>
        <v>3675</v>
      </c>
    </row>
    <row r="8" spans="2:14" ht="26.25" customHeight="1">
      <c r="B8" s="158">
        <v>4</v>
      </c>
      <c r="C8" s="589" t="s">
        <v>372</v>
      </c>
      <c r="D8" s="134">
        <v>11350</v>
      </c>
      <c r="E8" s="134" t="s">
        <v>238</v>
      </c>
      <c r="F8" s="723"/>
      <c r="G8" s="723"/>
      <c r="H8" s="723"/>
      <c r="I8" s="723"/>
      <c r="K8" s="218" t="s">
        <v>259</v>
      </c>
      <c r="L8" s="216">
        <v>2000</v>
      </c>
      <c r="M8" s="216">
        <v>0</v>
      </c>
      <c r="N8" s="217">
        <f>SUM(L8:M8)</f>
        <v>2000</v>
      </c>
    </row>
    <row r="9" spans="2:14" ht="26.25" customHeight="1">
      <c r="B9" s="158"/>
      <c r="C9" s="589" t="s">
        <v>373</v>
      </c>
      <c r="D9" s="134"/>
      <c r="E9" s="134"/>
      <c r="F9" s="723"/>
      <c r="G9" s="723"/>
      <c r="H9" s="723"/>
      <c r="I9" s="723"/>
      <c r="K9" s="218" t="s">
        <v>302</v>
      </c>
      <c r="L9" s="216">
        <v>1000</v>
      </c>
      <c r="M9" s="216">
        <v>0</v>
      </c>
      <c r="N9" s="217">
        <v>1000</v>
      </c>
    </row>
    <row r="10" spans="2:14" ht="30" customHeight="1">
      <c r="B10" s="158">
        <v>5</v>
      </c>
      <c r="C10" s="589" t="s">
        <v>374</v>
      </c>
      <c r="D10" s="134">
        <v>11910</v>
      </c>
      <c r="E10" s="134" t="s">
        <v>239</v>
      </c>
      <c r="F10" s="723"/>
      <c r="G10" s="723"/>
      <c r="H10" s="723"/>
      <c r="I10" s="723"/>
      <c r="K10" s="218" t="s">
        <v>260</v>
      </c>
      <c r="L10" s="216">
        <v>700</v>
      </c>
      <c r="M10" s="216">
        <v>0</v>
      </c>
      <c r="N10" s="217">
        <f>SUM(L10:M10)</f>
        <v>700</v>
      </c>
    </row>
    <row r="11" spans="2:14" ht="32.25" customHeight="1" thickBot="1">
      <c r="B11" s="158">
        <v>6</v>
      </c>
      <c r="C11" s="589" t="s">
        <v>375</v>
      </c>
      <c r="D11" s="134">
        <v>11910</v>
      </c>
      <c r="E11" s="134" t="s">
        <v>240</v>
      </c>
      <c r="F11" s="723"/>
      <c r="G11" s="723"/>
      <c r="H11" s="723"/>
      <c r="I11" s="723"/>
      <c r="K11" s="220" t="s">
        <v>26</v>
      </c>
      <c r="L11" s="221">
        <f>SUM(L6:L10)</f>
        <v>94600</v>
      </c>
      <c r="M11" s="221">
        <f>SUM(M6:M10)</f>
        <v>41805</v>
      </c>
      <c r="N11" s="222">
        <f>SUM(N6:N10)</f>
        <v>136405</v>
      </c>
    </row>
    <row r="12" spans="2:9" ht="18.75" customHeight="1">
      <c r="B12" s="158">
        <v>7</v>
      </c>
      <c r="C12" s="589" t="s">
        <v>376</v>
      </c>
      <c r="D12" s="134">
        <v>11310</v>
      </c>
      <c r="E12" s="134" t="s">
        <v>238</v>
      </c>
      <c r="F12" s="723"/>
      <c r="G12" s="723"/>
      <c r="H12" s="723"/>
      <c r="I12" s="723"/>
    </row>
    <row r="13" spans="2:9" ht="18.75" customHeight="1">
      <c r="B13" s="158">
        <v>8</v>
      </c>
      <c r="C13" s="589" t="s">
        <v>377</v>
      </c>
      <c r="D13" s="134">
        <v>8590</v>
      </c>
      <c r="E13" s="134" t="s">
        <v>241</v>
      </c>
      <c r="F13" s="723"/>
      <c r="G13" s="723"/>
      <c r="H13" s="723"/>
      <c r="I13" s="723"/>
    </row>
    <row r="14" spans="2:9" ht="18.75" customHeight="1">
      <c r="B14" s="158">
        <v>9</v>
      </c>
      <c r="C14" s="589" t="s">
        <v>378</v>
      </c>
      <c r="D14" s="134">
        <v>9830</v>
      </c>
      <c r="E14" s="134" t="s">
        <v>241</v>
      </c>
      <c r="F14" s="723"/>
      <c r="G14" s="723"/>
      <c r="H14" s="723"/>
      <c r="I14" s="723"/>
    </row>
    <row r="15" spans="2:9" ht="18.75" customHeight="1">
      <c r="B15" s="158">
        <v>10</v>
      </c>
      <c r="C15" s="589" t="s">
        <v>379</v>
      </c>
      <c r="D15" s="134">
        <v>10790</v>
      </c>
      <c r="E15" s="134" t="s">
        <v>241</v>
      </c>
      <c r="F15" s="723"/>
      <c r="G15" s="723"/>
      <c r="H15" s="723"/>
      <c r="I15" s="723"/>
    </row>
    <row r="16" spans="2:9" ht="18.75" customHeight="1">
      <c r="B16" s="158">
        <v>11</v>
      </c>
      <c r="C16" s="589" t="s">
        <v>380</v>
      </c>
      <c r="D16" s="134">
        <v>11910</v>
      </c>
      <c r="E16" s="134" t="s">
        <v>240</v>
      </c>
      <c r="F16" s="723"/>
      <c r="G16" s="723"/>
      <c r="H16" s="723"/>
      <c r="I16" s="723"/>
    </row>
    <row r="17" spans="2:9" ht="18.75" customHeight="1">
      <c r="B17" s="158">
        <v>12</v>
      </c>
      <c r="C17" s="589" t="s">
        <v>381</v>
      </c>
      <c r="D17" s="134">
        <v>11910</v>
      </c>
      <c r="E17" s="134" t="s">
        <v>240</v>
      </c>
      <c r="F17" s="723"/>
      <c r="G17" s="723"/>
      <c r="H17" s="723"/>
      <c r="I17" s="723"/>
    </row>
    <row r="18" spans="2:9" ht="18.75" customHeight="1">
      <c r="B18" s="158">
        <v>13</v>
      </c>
      <c r="C18" s="589" t="s">
        <v>382</v>
      </c>
      <c r="D18" s="134">
        <v>11910</v>
      </c>
      <c r="E18" s="134" t="s">
        <v>240</v>
      </c>
      <c r="F18" s="723"/>
      <c r="G18" s="723"/>
      <c r="H18" s="723"/>
      <c r="I18" s="723"/>
    </row>
    <row r="19" spans="2:9" ht="18.75" customHeight="1">
      <c r="B19" s="158">
        <v>14</v>
      </c>
      <c r="C19" s="589" t="s">
        <v>383</v>
      </c>
      <c r="D19" s="134">
        <v>10790</v>
      </c>
      <c r="E19" s="134" t="s">
        <v>242</v>
      </c>
      <c r="F19" s="723"/>
      <c r="G19" s="723"/>
      <c r="H19" s="723"/>
      <c r="I19" s="723"/>
    </row>
    <row r="20" spans="2:9" ht="18.75" customHeight="1">
      <c r="B20" s="158">
        <v>15</v>
      </c>
      <c r="C20" s="589" t="s">
        <v>384</v>
      </c>
      <c r="D20" s="134">
        <v>10790</v>
      </c>
      <c r="E20" s="134" t="s">
        <v>239</v>
      </c>
      <c r="F20" s="723"/>
      <c r="G20" s="723"/>
      <c r="H20" s="723"/>
      <c r="I20" s="723"/>
    </row>
    <row r="21" spans="2:9" ht="18.75" customHeight="1">
      <c r="B21" s="158">
        <v>16</v>
      </c>
      <c r="C21" s="589" t="s">
        <v>384</v>
      </c>
      <c r="D21" s="134">
        <v>10310</v>
      </c>
      <c r="E21" s="134" t="s">
        <v>238</v>
      </c>
      <c r="F21" s="723"/>
      <c r="G21" s="723"/>
      <c r="H21" s="723"/>
      <c r="I21" s="723"/>
    </row>
    <row r="22" spans="2:9" ht="18.75" customHeight="1">
      <c r="B22" s="158">
        <v>17</v>
      </c>
      <c r="C22" s="589" t="s">
        <v>384</v>
      </c>
      <c r="D22" s="134">
        <v>10550</v>
      </c>
      <c r="E22" s="134" t="s">
        <v>239</v>
      </c>
      <c r="F22" s="723"/>
      <c r="G22" s="723"/>
      <c r="H22" s="723"/>
      <c r="I22" s="723"/>
    </row>
    <row r="23" spans="2:9" ht="18.75" customHeight="1">
      <c r="B23" s="158">
        <v>18</v>
      </c>
      <c r="C23" s="589" t="s">
        <v>384</v>
      </c>
      <c r="D23" s="134">
        <v>10550</v>
      </c>
      <c r="E23" s="134" t="s">
        <v>240</v>
      </c>
      <c r="F23" s="723"/>
      <c r="G23" s="723"/>
      <c r="H23" s="723"/>
      <c r="I23" s="723"/>
    </row>
    <row r="24" spans="2:9" ht="18.75" customHeight="1">
      <c r="B24" s="158">
        <v>19</v>
      </c>
      <c r="C24" s="589" t="s">
        <v>384</v>
      </c>
      <c r="D24" s="134">
        <v>11070</v>
      </c>
      <c r="E24" s="134" t="s">
        <v>247</v>
      </c>
      <c r="F24" s="723"/>
      <c r="G24" s="723"/>
      <c r="H24" s="723"/>
      <c r="I24" s="723"/>
    </row>
    <row r="25" spans="2:9" ht="18.75" customHeight="1">
      <c r="B25" s="158">
        <v>20</v>
      </c>
      <c r="C25" s="589" t="s">
        <v>384</v>
      </c>
      <c r="D25" s="134">
        <v>9830</v>
      </c>
      <c r="E25" s="134" t="s">
        <v>243</v>
      </c>
      <c r="F25" s="723"/>
      <c r="G25" s="723"/>
      <c r="H25" s="723"/>
      <c r="I25" s="723"/>
    </row>
    <row r="26" spans="2:9" ht="18.75" customHeight="1">
      <c r="B26" s="158">
        <v>21</v>
      </c>
      <c r="C26" s="589" t="s">
        <v>369</v>
      </c>
      <c r="D26" s="134">
        <v>10790</v>
      </c>
      <c r="E26" s="134" t="s">
        <v>238</v>
      </c>
      <c r="F26" s="723"/>
      <c r="G26" s="723"/>
      <c r="H26" s="723"/>
      <c r="I26" s="723"/>
    </row>
    <row r="27" spans="2:9" ht="18.75" customHeight="1">
      <c r="B27" s="158">
        <v>22</v>
      </c>
      <c r="C27" s="589" t="s">
        <v>370</v>
      </c>
      <c r="D27" s="134">
        <v>9390</v>
      </c>
      <c r="E27" s="134" t="s">
        <v>248</v>
      </c>
      <c r="F27" s="723"/>
      <c r="G27" s="723"/>
      <c r="H27" s="723"/>
      <c r="I27" s="723"/>
    </row>
    <row r="28" spans="2:9" ht="18.75" customHeight="1">
      <c r="B28" s="158">
        <v>23</v>
      </c>
      <c r="C28" s="589" t="s">
        <v>371</v>
      </c>
      <c r="D28" s="134">
        <v>9590</v>
      </c>
      <c r="E28" s="134" t="s">
        <v>244</v>
      </c>
      <c r="F28" s="723"/>
      <c r="G28" s="723"/>
      <c r="H28" s="723"/>
      <c r="I28" s="723"/>
    </row>
    <row r="29" spans="2:9" ht="18.75" customHeight="1">
      <c r="B29" s="158">
        <v>24</v>
      </c>
      <c r="C29" s="589" t="s">
        <v>372</v>
      </c>
      <c r="D29" s="134">
        <v>8790</v>
      </c>
      <c r="E29" s="134" t="s">
        <v>244</v>
      </c>
      <c r="F29" s="723"/>
      <c r="G29" s="723"/>
      <c r="H29" s="723"/>
      <c r="I29" s="723"/>
    </row>
    <row r="30" spans="2:9" ht="18.75" customHeight="1">
      <c r="B30" s="158">
        <v>25</v>
      </c>
      <c r="C30" s="589" t="s">
        <v>373</v>
      </c>
      <c r="D30" s="134">
        <v>10550</v>
      </c>
      <c r="E30" s="134" t="s">
        <v>240</v>
      </c>
      <c r="F30" s="723"/>
      <c r="G30" s="723"/>
      <c r="H30" s="723"/>
      <c r="I30" s="723"/>
    </row>
    <row r="31" spans="2:9" ht="18.75" customHeight="1">
      <c r="B31" s="158">
        <v>26</v>
      </c>
      <c r="C31" s="589" t="s">
        <v>374</v>
      </c>
      <c r="D31" s="134">
        <v>10310</v>
      </c>
      <c r="E31" s="134" t="s">
        <v>240</v>
      </c>
      <c r="F31" s="723"/>
      <c r="G31" s="723"/>
      <c r="H31" s="723"/>
      <c r="I31" s="723"/>
    </row>
    <row r="32" spans="2:9" ht="18.75" customHeight="1">
      <c r="B32" s="158">
        <v>27</v>
      </c>
      <c r="C32" s="589" t="s">
        <v>375</v>
      </c>
      <c r="D32" s="134">
        <v>9190</v>
      </c>
      <c r="E32" s="134" t="s">
        <v>243</v>
      </c>
      <c r="F32" s="723"/>
      <c r="G32" s="723"/>
      <c r="H32" s="723"/>
      <c r="I32" s="723"/>
    </row>
    <row r="33" spans="2:9" ht="18.75" customHeight="1">
      <c r="B33" s="158">
        <v>28</v>
      </c>
      <c r="C33" s="589" t="s">
        <v>376</v>
      </c>
      <c r="D33" s="134">
        <v>8590</v>
      </c>
      <c r="E33" s="134" t="s">
        <v>245</v>
      </c>
      <c r="F33" s="723"/>
      <c r="G33" s="723"/>
      <c r="H33" s="723"/>
      <c r="I33" s="723"/>
    </row>
    <row r="34" spans="2:9" ht="18.75" customHeight="1">
      <c r="B34" s="158">
        <v>29</v>
      </c>
      <c r="C34" s="589" t="s">
        <v>377</v>
      </c>
      <c r="D34" s="134">
        <v>10070</v>
      </c>
      <c r="E34" s="134" t="s">
        <v>239</v>
      </c>
      <c r="F34" s="723"/>
      <c r="G34" s="723"/>
      <c r="H34" s="723"/>
      <c r="I34" s="723"/>
    </row>
    <row r="35" spans="2:9" ht="18.75" customHeight="1">
      <c r="B35" s="158">
        <v>30</v>
      </c>
      <c r="C35" s="589" t="s">
        <v>378</v>
      </c>
      <c r="D35" s="134">
        <v>8990</v>
      </c>
      <c r="E35" s="134" t="s">
        <v>243</v>
      </c>
      <c r="F35" s="723"/>
      <c r="G35" s="723"/>
      <c r="H35" s="723"/>
      <c r="I35" s="723"/>
    </row>
    <row r="36" spans="2:9" ht="18.75" customHeight="1">
      <c r="B36" s="158">
        <v>31</v>
      </c>
      <c r="C36" s="589" t="s">
        <v>379</v>
      </c>
      <c r="D36" s="134">
        <v>8990</v>
      </c>
      <c r="E36" s="134" t="s">
        <v>243</v>
      </c>
      <c r="F36" s="723"/>
      <c r="G36" s="723"/>
      <c r="H36" s="723"/>
      <c r="I36" s="723"/>
    </row>
    <row r="37" spans="2:9" ht="18.75" customHeight="1">
      <c r="B37" s="158">
        <v>32</v>
      </c>
      <c r="C37" s="589" t="s">
        <v>380</v>
      </c>
      <c r="D37" s="134">
        <v>8990</v>
      </c>
      <c r="E37" s="134" t="s">
        <v>249</v>
      </c>
      <c r="F37" s="723"/>
      <c r="G37" s="723"/>
      <c r="H37" s="723"/>
      <c r="I37" s="723"/>
    </row>
    <row r="38" spans="2:9" ht="18.75" customHeight="1">
      <c r="B38" s="158">
        <v>33</v>
      </c>
      <c r="C38" s="589" t="s">
        <v>381</v>
      </c>
      <c r="D38" s="134">
        <v>8590</v>
      </c>
      <c r="E38" s="134" t="s">
        <v>246</v>
      </c>
      <c r="F38" s="723"/>
      <c r="G38" s="723"/>
      <c r="H38" s="723"/>
      <c r="I38" s="723"/>
    </row>
    <row r="39" spans="2:9" ht="18.75" customHeight="1">
      <c r="B39" s="158">
        <v>34</v>
      </c>
      <c r="C39" s="589" t="s">
        <v>382</v>
      </c>
      <c r="D39" s="134">
        <v>8590</v>
      </c>
      <c r="E39" s="134" t="s">
        <v>239</v>
      </c>
      <c r="F39" s="723"/>
      <c r="G39" s="723"/>
      <c r="H39" s="723"/>
      <c r="I39" s="723"/>
    </row>
    <row r="40" spans="2:9" ht="18.75" customHeight="1">
      <c r="B40" s="158">
        <v>35</v>
      </c>
      <c r="C40" s="589" t="s">
        <v>383</v>
      </c>
      <c r="D40" s="134">
        <v>8590</v>
      </c>
      <c r="E40" s="134" t="s">
        <v>246</v>
      </c>
      <c r="F40" s="723"/>
      <c r="G40" s="723"/>
      <c r="H40" s="723"/>
      <c r="I40" s="723"/>
    </row>
    <row r="41" spans="2:9" ht="18.75" customHeight="1">
      <c r="B41" s="158">
        <v>36</v>
      </c>
      <c r="C41" s="589" t="s">
        <v>384</v>
      </c>
      <c r="D41" s="134">
        <v>8590</v>
      </c>
      <c r="E41" s="134" t="s">
        <v>246</v>
      </c>
      <c r="F41" s="723"/>
      <c r="G41" s="723"/>
      <c r="H41" s="723"/>
      <c r="I41" s="723"/>
    </row>
    <row r="42" spans="2:9" ht="18.75" customHeight="1">
      <c r="B42" s="158">
        <v>37</v>
      </c>
      <c r="C42" s="589" t="s">
        <v>384</v>
      </c>
      <c r="D42" s="134">
        <v>8590</v>
      </c>
      <c r="E42" s="134" t="s">
        <v>246</v>
      </c>
      <c r="F42" s="723"/>
      <c r="G42" s="723"/>
      <c r="H42" s="723"/>
      <c r="I42" s="723"/>
    </row>
    <row r="43" spans="2:9" ht="18.75" customHeight="1">
      <c r="B43" s="158">
        <v>38</v>
      </c>
      <c r="C43" s="589" t="s">
        <v>384</v>
      </c>
      <c r="D43" s="159">
        <v>8590</v>
      </c>
      <c r="E43" s="134" t="s">
        <v>246</v>
      </c>
      <c r="F43" s="723"/>
      <c r="G43" s="723"/>
      <c r="H43" s="723"/>
      <c r="I43" s="723"/>
    </row>
    <row r="44" spans="2:9" ht="18.75" customHeight="1">
      <c r="B44" s="158">
        <v>39</v>
      </c>
      <c r="C44" s="589" t="s">
        <v>384</v>
      </c>
      <c r="D44" s="159">
        <v>9190</v>
      </c>
      <c r="E44" s="134" t="s">
        <v>242</v>
      </c>
      <c r="F44" s="723"/>
      <c r="G44" s="723"/>
      <c r="H44" s="723"/>
      <c r="I44" s="723"/>
    </row>
    <row r="45" spans="2:9" ht="18.75" customHeight="1">
      <c r="B45" s="158">
        <v>40</v>
      </c>
      <c r="C45" s="589" t="s">
        <v>384</v>
      </c>
      <c r="D45" s="183">
        <v>10070</v>
      </c>
      <c r="E45" s="134" t="s">
        <v>239</v>
      </c>
      <c r="F45" s="723"/>
      <c r="G45" s="723"/>
      <c r="H45" s="723"/>
      <c r="I45" s="723"/>
    </row>
    <row r="46" spans="2:9" ht="18.75" customHeight="1">
      <c r="B46" s="158">
        <v>41</v>
      </c>
      <c r="C46" s="589" t="s">
        <v>384</v>
      </c>
      <c r="D46" s="134">
        <v>5380</v>
      </c>
      <c r="E46" s="134" t="s">
        <v>126</v>
      </c>
      <c r="F46" s="723"/>
      <c r="G46" s="723"/>
      <c r="H46" s="723"/>
      <c r="I46" s="723"/>
    </row>
    <row r="47" spans="2:9" ht="18.75" customHeight="1">
      <c r="B47" s="158">
        <v>42</v>
      </c>
      <c r="C47" s="589" t="s">
        <v>384</v>
      </c>
      <c r="D47" s="134">
        <v>5250</v>
      </c>
      <c r="E47" s="134" t="s">
        <v>126</v>
      </c>
      <c r="F47" s="723"/>
      <c r="G47" s="723"/>
      <c r="H47" s="723"/>
      <c r="I47" s="723"/>
    </row>
    <row r="48" spans="2:9" ht="23.25" customHeight="1">
      <c r="B48" s="158">
        <v>43</v>
      </c>
      <c r="C48" s="589" t="s">
        <v>384</v>
      </c>
      <c r="D48" s="134">
        <v>5250</v>
      </c>
      <c r="E48" s="134" t="s">
        <v>208</v>
      </c>
      <c r="F48" s="723"/>
      <c r="G48" s="723"/>
      <c r="H48" s="723"/>
      <c r="I48" s="723"/>
    </row>
    <row r="49" spans="2:9" ht="18.75" customHeight="1">
      <c r="B49" s="158">
        <v>44</v>
      </c>
      <c r="C49" s="589" t="s">
        <v>384</v>
      </c>
      <c r="D49" s="134">
        <v>4630</v>
      </c>
      <c r="E49" s="134" t="s">
        <v>208</v>
      </c>
      <c r="F49" s="723"/>
      <c r="G49" s="723"/>
      <c r="H49" s="723"/>
      <c r="I49" s="723"/>
    </row>
    <row r="50" spans="2:9" ht="18.75" customHeight="1">
      <c r="B50" s="186">
        <v>45</v>
      </c>
      <c r="C50" s="589" t="s">
        <v>384</v>
      </c>
      <c r="D50" s="184">
        <v>4990</v>
      </c>
      <c r="E50" s="184" t="s">
        <v>117</v>
      </c>
      <c r="F50" s="723"/>
      <c r="G50" s="723"/>
      <c r="H50" s="723"/>
      <c r="I50" s="723"/>
    </row>
    <row r="51" spans="2:9" ht="18.75" customHeight="1">
      <c r="B51" s="134">
        <v>46</v>
      </c>
      <c r="C51" s="589" t="s">
        <v>384</v>
      </c>
      <c r="D51" s="159">
        <v>4510</v>
      </c>
      <c r="E51" s="134" t="s">
        <v>117</v>
      </c>
      <c r="F51" s="723"/>
      <c r="G51" s="723"/>
      <c r="H51" s="723"/>
      <c r="I51" s="723"/>
    </row>
    <row r="52" spans="2:9" ht="18.75" customHeight="1">
      <c r="B52" s="187"/>
      <c r="F52" s="723"/>
      <c r="G52" s="723"/>
      <c r="H52" s="723"/>
      <c r="I52" s="723"/>
    </row>
    <row r="53" spans="2:9" ht="18.75" customHeight="1">
      <c r="B53" s="187"/>
      <c r="F53" s="493"/>
      <c r="G53" s="493"/>
      <c r="H53" s="493"/>
      <c r="I53" s="493"/>
    </row>
    <row r="54" spans="2:9" ht="18.75" customHeight="1">
      <c r="B54" s="187"/>
      <c r="F54" s="493"/>
      <c r="G54" s="493"/>
      <c r="H54" s="493"/>
      <c r="I54" s="493"/>
    </row>
    <row r="55" spans="2:9" ht="18.75" customHeight="1">
      <c r="B55" s="187"/>
      <c r="F55" s="493"/>
      <c r="G55" s="493"/>
      <c r="H55" s="493"/>
      <c r="I55" s="493"/>
    </row>
    <row r="56" spans="2:9" ht="18.75" customHeight="1">
      <c r="B56" s="187"/>
      <c r="F56" s="493"/>
      <c r="G56" s="493"/>
      <c r="H56" s="493"/>
      <c r="I56" s="493"/>
    </row>
    <row r="57" spans="2:9" ht="18.75" customHeight="1">
      <c r="B57" s="187"/>
      <c r="F57" s="493"/>
      <c r="G57" s="493"/>
      <c r="H57" s="493"/>
      <c r="I57" s="493"/>
    </row>
    <row r="58" spans="2:9" ht="18.75" customHeight="1">
      <c r="B58" s="187"/>
      <c r="F58" s="493"/>
      <c r="G58" s="493"/>
      <c r="H58" s="493"/>
      <c r="I58" s="493"/>
    </row>
    <row r="59" spans="2:9" ht="18.75" customHeight="1">
      <c r="B59" s="187"/>
      <c r="F59" s="493"/>
      <c r="G59" s="493"/>
      <c r="H59" s="493"/>
      <c r="I59" s="493"/>
    </row>
    <row r="60" spans="2:9" ht="18.75" customHeight="1">
      <c r="B60" s="187"/>
      <c r="F60" s="493"/>
      <c r="G60" s="493"/>
      <c r="H60" s="493"/>
      <c r="I60" s="493"/>
    </row>
    <row r="61" spans="2:9" ht="18.75" customHeight="1">
      <c r="B61" s="187"/>
      <c r="F61" s="493"/>
      <c r="G61" s="493"/>
      <c r="H61" s="493"/>
      <c r="I61" s="493"/>
    </row>
    <row r="62" spans="2:9" ht="18.75" customHeight="1">
      <c r="B62" s="187"/>
      <c r="F62" s="493"/>
      <c r="G62" s="493"/>
      <c r="H62" s="493"/>
      <c r="I62" s="493"/>
    </row>
    <row r="63" spans="2:9" ht="18.75" customHeight="1">
      <c r="B63" s="187"/>
      <c r="F63" s="493"/>
      <c r="G63" s="493"/>
      <c r="H63" s="493"/>
      <c r="I63" s="493"/>
    </row>
    <row r="64" spans="2:9" ht="18.75" customHeight="1">
      <c r="B64" s="187"/>
      <c r="F64" s="493"/>
      <c r="G64" s="493"/>
      <c r="H64" s="493"/>
      <c r="I64" s="493"/>
    </row>
    <row r="65" spans="2:9" ht="18.75" customHeight="1">
      <c r="B65" s="187"/>
      <c r="F65" s="493"/>
      <c r="G65" s="493"/>
      <c r="H65" s="493"/>
      <c r="I65" s="493"/>
    </row>
    <row r="68" spans="2:10" s="163" customFormat="1" ht="18">
      <c r="B68" s="721" t="s">
        <v>204</v>
      </c>
      <c r="C68" s="721"/>
      <c r="D68" s="721"/>
      <c r="E68" s="721"/>
      <c r="F68" s="721"/>
      <c r="G68" s="721"/>
      <c r="H68" s="721"/>
      <c r="I68" s="721"/>
      <c r="J68" s="185"/>
    </row>
    <row r="69" spans="2:10" ht="18">
      <c r="B69" s="721" t="s">
        <v>438</v>
      </c>
      <c r="C69" s="721"/>
      <c r="D69" s="721"/>
      <c r="E69" s="721"/>
      <c r="F69" s="721"/>
      <c r="G69" s="721"/>
      <c r="H69" s="721"/>
      <c r="I69" s="721"/>
      <c r="J69" s="721"/>
    </row>
    <row r="70" spans="2:10" ht="18.75" thickBot="1">
      <c r="B70" s="721" t="s">
        <v>205</v>
      </c>
      <c r="C70" s="721"/>
      <c r="D70" s="721"/>
      <c r="E70" s="721"/>
      <c r="F70" s="721"/>
      <c r="G70" s="721"/>
      <c r="H70" s="721"/>
      <c r="I70" s="721"/>
      <c r="J70" s="721"/>
    </row>
    <row r="71" spans="2:9" ht="31.5">
      <c r="B71" s="161" t="s">
        <v>207</v>
      </c>
      <c r="C71" s="137" t="s">
        <v>206</v>
      </c>
      <c r="D71" s="165" t="s">
        <v>236</v>
      </c>
      <c r="E71" s="164" t="s">
        <v>105</v>
      </c>
      <c r="F71" s="722"/>
      <c r="G71" s="722"/>
      <c r="H71" s="722"/>
      <c r="I71" s="722"/>
    </row>
    <row r="72" spans="2:9" ht="20.25">
      <c r="B72" s="158">
        <v>1</v>
      </c>
      <c r="C72" s="589" t="s">
        <v>369</v>
      </c>
      <c r="D72" s="134">
        <v>11630</v>
      </c>
      <c r="E72" s="8" t="s">
        <v>153</v>
      </c>
      <c r="F72" s="722"/>
      <c r="G72" s="722"/>
      <c r="H72" s="722"/>
      <c r="I72" s="722"/>
    </row>
    <row r="73" spans="2:9" ht="20.25">
      <c r="B73" s="158">
        <v>2</v>
      </c>
      <c r="C73" s="589" t="s">
        <v>370</v>
      </c>
      <c r="D73" s="134">
        <v>10790</v>
      </c>
      <c r="E73" s="161" t="s">
        <v>209</v>
      </c>
      <c r="F73" s="722"/>
      <c r="G73" s="722"/>
      <c r="H73" s="722"/>
      <c r="I73" s="722"/>
    </row>
    <row r="74" spans="2:9" ht="20.25">
      <c r="B74" s="158">
        <v>3</v>
      </c>
      <c r="C74" s="589" t="s">
        <v>371</v>
      </c>
      <c r="D74" s="134">
        <v>9830</v>
      </c>
      <c r="E74" s="161" t="s">
        <v>209</v>
      </c>
      <c r="F74" s="722"/>
      <c r="G74" s="722"/>
      <c r="H74" s="722"/>
      <c r="I74" s="722"/>
    </row>
    <row r="75" spans="2:9" ht="20.25">
      <c r="B75" s="158">
        <v>4</v>
      </c>
      <c r="C75" s="589" t="s">
        <v>372</v>
      </c>
      <c r="D75" s="134">
        <v>10790</v>
      </c>
      <c r="E75" s="161" t="s">
        <v>209</v>
      </c>
      <c r="F75" s="722"/>
      <c r="G75" s="722"/>
      <c r="H75" s="722"/>
      <c r="I75" s="722"/>
    </row>
    <row r="76" spans="2:9" ht="20.25">
      <c r="B76" s="158">
        <v>5</v>
      </c>
      <c r="C76" s="589" t="s">
        <v>373</v>
      </c>
      <c r="D76" s="134">
        <v>8990</v>
      </c>
      <c r="E76" s="161" t="s">
        <v>209</v>
      </c>
      <c r="F76" s="722"/>
      <c r="G76" s="722"/>
      <c r="H76" s="722"/>
      <c r="I76" s="722"/>
    </row>
    <row r="77" spans="2:9" ht="20.25">
      <c r="B77" s="158">
        <v>6</v>
      </c>
      <c r="C77" s="589" t="s">
        <v>374</v>
      </c>
      <c r="D77" s="134">
        <v>8990</v>
      </c>
      <c r="E77" s="161" t="s">
        <v>209</v>
      </c>
      <c r="F77" s="722"/>
      <c r="G77" s="722"/>
      <c r="H77" s="722"/>
      <c r="I77" s="722"/>
    </row>
    <row r="78" spans="2:9" ht="20.25">
      <c r="B78" s="158">
        <v>7</v>
      </c>
      <c r="C78" s="589" t="s">
        <v>375</v>
      </c>
      <c r="D78" s="134">
        <v>8790</v>
      </c>
      <c r="E78" s="161" t="s">
        <v>209</v>
      </c>
      <c r="F78" s="722"/>
      <c r="G78" s="722"/>
      <c r="H78" s="722"/>
      <c r="I78" s="722"/>
    </row>
    <row r="79" spans="2:9" ht="20.25">
      <c r="B79" s="158">
        <v>8</v>
      </c>
      <c r="C79" s="589" t="s">
        <v>376</v>
      </c>
      <c r="D79" s="134">
        <v>7820</v>
      </c>
      <c r="E79" s="161" t="s">
        <v>250</v>
      </c>
      <c r="F79" s="722"/>
      <c r="G79" s="722"/>
      <c r="H79" s="722"/>
      <c r="I79" s="722"/>
    </row>
    <row r="80" spans="2:9" ht="20.25">
      <c r="B80" s="158">
        <v>9</v>
      </c>
      <c r="C80" s="589" t="s">
        <v>377</v>
      </c>
      <c r="D80" s="134">
        <v>8190</v>
      </c>
      <c r="E80" s="161" t="s">
        <v>209</v>
      </c>
      <c r="F80" s="722"/>
      <c r="G80" s="722"/>
      <c r="H80" s="722"/>
      <c r="I80" s="722"/>
    </row>
    <row r="81" spans="2:9" ht="20.25">
      <c r="B81" s="158">
        <v>10</v>
      </c>
      <c r="C81" s="589" t="s">
        <v>378</v>
      </c>
      <c r="D81" s="134">
        <v>7990</v>
      </c>
      <c r="E81" s="161" t="s">
        <v>209</v>
      </c>
      <c r="F81" s="722"/>
      <c r="G81" s="722"/>
      <c r="H81" s="722"/>
      <c r="I81" s="722"/>
    </row>
    <row r="82" spans="2:9" ht="20.25">
      <c r="B82" s="158">
        <v>11</v>
      </c>
      <c r="C82" s="589" t="s">
        <v>379</v>
      </c>
      <c r="D82" s="134">
        <v>9390</v>
      </c>
      <c r="E82" s="161" t="s">
        <v>209</v>
      </c>
      <c r="F82" s="722"/>
      <c r="G82" s="722"/>
      <c r="H82" s="722"/>
      <c r="I82" s="722"/>
    </row>
    <row r="83" spans="2:9" ht="20.25">
      <c r="B83" s="158">
        <v>12</v>
      </c>
      <c r="C83" s="589" t="s">
        <v>380</v>
      </c>
      <c r="D83" s="134">
        <v>10310</v>
      </c>
      <c r="E83" s="161" t="s">
        <v>209</v>
      </c>
      <c r="F83" s="722"/>
      <c r="G83" s="722"/>
      <c r="H83" s="722"/>
      <c r="I83" s="722"/>
    </row>
    <row r="84" spans="2:9" ht="20.25">
      <c r="B84" s="158">
        <v>13</v>
      </c>
      <c r="C84" s="589" t="s">
        <v>381</v>
      </c>
      <c r="D84" s="134">
        <v>9830</v>
      </c>
      <c r="E84" s="161" t="s">
        <v>250</v>
      </c>
      <c r="F84" s="722"/>
      <c r="G84" s="722"/>
      <c r="H84" s="722"/>
      <c r="I84" s="722"/>
    </row>
    <row r="85" spans="2:11" ht="20.25">
      <c r="B85" s="158">
        <v>14</v>
      </c>
      <c r="C85" s="589" t="s">
        <v>382</v>
      </c>
      <c r="D85" s="134">
        <v>11070</v>
      </c>
      <c r="E85" s="161" t="s">
        <v>209</v>
      </c>
      <c r="F85" s="722"/>
      <c r="G85" s="722"/>
      <c r="H85" s="722"/>
      <c r="I85" s="722"/>
      <c r="K85" t="s">
        <v>173</v>
      </c>
    </row>
    <row r="86" spans="2:9" ht="20.25">
      <c r="B86" s="158">
        <v>15</v>
      </c>
      <c r="C86" s="589" t="s">
        <v>383</v>
      </c>
      <c r="D86" s="134">
        <v>6840</v>
      </c>
      <c r="E86" s="161" t="s">
        <v>153</v>
      </c>
      <c r="F86" s="722"/>
      <c r="G86" s="722"/>
      <c r="H86" s="722"/>
      <c r="I86" s="722"/>
    </row>
    <row r="87" spans="2:9" ht="20.25">
      <c r="B87" s="158">
        <v>16</v>
      </c>
      <c r="C87" s="589" t="s">
        <v>384</v>
      </c>
      <c r="D87" s="134">
        <v>7000</v>
      </c>
      <c r="E87" s="161" t="s">
        <v>209</v>
      </c>
      <c r="F87" s="722"/>
      <c r="G87" s="722"/>
      <c r="H87" s="722"/>
      <c r="I87" s="722"/>
    </row>
    <row r="88" spans="2:9" ht="20.25">
      <c r="B88" s="158">
        <v>17</v>
      </c>
      <c r="C88" s="589" t="s">
        <v>384</v>
      </c>
      <c r="D88" s="134">
        <v>8190</v>
      </c>
      <c r="E88" s="161" t="s">
        <v>209</v>
      </c>
      <c r="F88" s="722"/>
      <c r="G88" s="722"/>
      <c r="H88" s="722"/>
      <c r="I88" s="722"/>
    </row>
    <row r="89" spans="2:9" ht="20.25">
      <c r="B89" s="158">
        <v>18</v>
      </c>
      <c r="C89" s="589" t="s">
        <v>384</v>
      </c>
      <c r="D89" s="134">
        <v>7480</v>
      </c>
      <c r="E89" s="161" t="s">
        <v>209</v>
      </c>
      <c r="F89" s="722"/>
      <c r="G89" s="722"/>
      <c r="H89" s="722"/>
      <c r="I89" s="722"/>
    </row>
    <row r="90" spans="2:9" ht="20.25">
      <c r="B90" s="158">
        <v>19</v>
      </c>
      <c r="C90" s="589" t="s">
        <v>384</v>
      </c>
      <c r="D90" s="134">
        <v>7480</v>
      </c>
      <c r="E90" s="161" t="s">
        <v>209</v>
      </c>
      <c r="F90" s="722"/>
      <c r="G90" s="722"/>
      <c r="H90" s="722"/>
      <c r="I90" s="722"/>
    </row>
    <row r="91" spans="2:9" ht="20.25">
      <c r="B91" s="158">
        <v>20</v>
      </c>
      <c r="C91" s="589" t="s">
        <v>384</v>
      </c>
      <c r="D91" s="134">
        <v>6840</v>
      </c>
      <c r="E91" s="161" t="s">
        <v>209</v>
      </c>
      <c r="F91" s="722"/>
      <c r="G91" s="722"/>
      <c r="H91" s="722"/>
      <c r="I91" s="722"/>
    </row>
    <row r="92" spans="2:9" ht="20.25">
      <c r="B92" s="158">
        <v>21</v>
      </c>
      <c r="C92" s="589" t="s">
        <v>384</v>
      </c>
      <c r="D92" s="134"/>
      <c r="E92" s="161" t="s">
        <v>250</v>
      </c>
      <c r="F92" s="722"/>
      <c r="G92" s="722"/>
      <c r="H92" s="722"/>
      <c r="I92" s="722"/>
    </row>
    <row r="93" spans="2:9" ht="20.25">
      <c r="B93" s="186">
        <v>22</v>
      </c>
      <c r="C93" s="590" t="s">
        <v>369</v>
      </c>
      <c r="D93" s="184">
        <v>7320</v>
      </c>
      <c r="E93" s="188" t="s">
        <v>209</v>
      </c>
      <c r="F93" s="722"/>
      <c r="G93" s="722"/>
      <c r="H93" s="722"/>
      <c r="I93" s="722"/>
    </row>
    <row r="94" spans="2:9" ht="20.25">
      <c r="B94" s="134">
        <v>23</v>
      </c>
      <c r="C94" s="589" t="s">
        <v>370</v>
      </c>
      <c r="D94" s="134">
        <v>7160</v>
      </c>
      <c r="E94" s="161" t="s">
        <v>209</v>
      </c>
      <c r="F94" s="722"/>
      <c r="G94" s="722"/>
      <c r="H94" s="722"/>
      <c r="I94" s="722"/>
    </row>
    <row r="95" spans="2:4" ht="20.25">
      <c r="B95" s="10"/>
      <c r="C95" s="591"/>
      <c r="D95" s="10"/>
    </row>
    <row r="96" spans="2:4" ht="12.75">
      <c r="B96" s="10"/>
      <c r="C96" s="10"/>
      <c r="D96" s="10"/>
    </row>
  </sheetData>
  <mergeCells count="9">
    <mergeCell ref="F71:I94"/>
    <mergeCell ref="F4:I52"/>
    <mergeCell ref="B1:I1"/>
    <mergeCell ref="B2:I2"/>
    <mergeCell ref="B3:I3"/>
    <mergeCell ref="K4:N4"/>
    <mergeCell ref="B68:I68"/>
    <mergeCell ref="B69:J69"/>
    <mergeCell ref="B70:J70"/>
  </mergeCells>
  <printOptions/>
  <pageMargins left="0.75" right="0.75" top="1" bottom="1" header="0.5" footer="0.5"/>
  <pageSetup horizontalDpi="120" verticalDpi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9"/>
  <sheetViews>
    <sheetView tabSelected="1" workbookViewId="0" topLeftCell="A1">
      <selection activeCell="A43" sqref="A43:AD43"/>
    </sheetView>
  </sheetViews>
  <sheetFormatPr defaultColWidth="9.140625" defaultRowHeight="12.75"/>
  <cols>
    <col min="1" max="1" width="3.28125" style="0" customWidth="1"/>
    <col min="2" max="2" width="19.140625" style="0" customWidth="1"/>
    <col min="3" max="3" width="8.140625" style="0" customWidth="1"/>
    <col min="4" max="4" width="7.57421875" style="0" customWidth="1"/>
    <col min="5" max="5" width="5.421875" style="0" customWidth="1"/>
    <col min="6" max="6" width="4.57421875" style="0" customWidth="1"/>
    <col min="7" max="7" width="4.421875" style="0" customWidth="1"/>
    <col min="8" max="8" width="2.57421875" style="0" customWidth="1"/>
    <col min="9" max="9" width="2.8515625" style="0" customWidth="1"/>
    <col min="10" max="10" width="2.7109375" style="0" customWidth="1"/>
    <col min="11" max="11" width="7.7109375" style="0" customWidth="1"/>
    <col min="12" max="12" width="8.140625" style="0" customWidth="1"/>
    <col min="13" max="14" width="6.57421875" style="0" customWidth="1"/>
    <col min="15" max="15" width="5.28125" style="0" customWidth="1"/>
    <col min="16" max="16" width="3.7109375" style="0" customWidth="1"/>
    <col min="17" max="17" width="4.140625" style="0" customWidth="1"/>
    <col min="18" max="18" width="5.28125" style="0" customWidth="1"/>
    <col min="19" max="20" width="4.140625" style="0" customWidth="1"/>
    <col min="21" max="21" width="2.8515625" style="0" customWidth="1"/>
    <col min="22" max="23" width="3.140625" style="0" customWidth="1"/>
    <col min="24" max="24" width="2.8515625" style="0" customWidth="1"/>
    <col min="25" max="25" width="2.421875" style="0" customWidth="1"/>
    <col min="26" max="26" width="2.8515625" style="0" customWidth="1"/>
    <col min="27" max="27" width="6.421875" style="0" customWidth="1"/>
    <col min="28" max="28" width="2.57421875" style="0" customWidth="1"/>
    <col min="29" max="29" width="7.7109375" style="0" customWidth="1"/>
    <col min="30" max="30" width="12.00390625" style="0" customWidth="1"/>
  </cols>
  <sheetData>
    <row r="1" spans="1:30" ht="16.5" thickBot="1">
      <c r="A1" s="608" t="s">
        <v>0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609"/>
      <c r="U1" s="609"/>
      <c r="V1" s="609"/>
      <c r="W1" s="609"/>
      <c r="X1" s="609"/>
      <c r="Y1" s="609"/>
      <c r="Z1" s="609"/>
      <c r="AA1" s="609"/>
      <c r="AB1" s="609"/>
      <c r="AC1" s="609"/>
      <c r="AD1" s="612"/>
    </row>
    <row r="2" spans="1:30" ht="24.75" customHeight="1">
      <c r="A2" s="515" t="s">
        <v>333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  <c r="Y2" s="516"/>
      <c r="Z2" s="516"/>
      <c r="AA2" s="516"/>
      <c r="AB2" s="516"/>
      <c r="AC2" s="516"/>
      <c r="AD2" s="506"/>
    </row>
    <row r="3" spans="1:30" ht="39.75" customHeight="1">
      <c r="A3" s="610" t="s">
        <v>1</v>
      </c>
      <c r="B3" s="508" t="s">
        <v>2</v>
      </c>
      <c r="C3" s="508" t="s">
        <v>3</v>
      </c>
      <c r="D3" s="267"/>
      <c r="E3" s="509" t="s">
        <v>4</v>
      </c>
      <c r="F3" s="510" t="s">
        <v>5</v>
      </c>
      <c r="G3" s="508" t="s">
        <v>6</v>
      </c>
      <c r="H3" s="508"/>
      <c r="I3" s="508"/>
      <c r="J3" s="508"/>
      <c r="K3" s="268"/>
      <c r="L3" s="509" t="s">
        <v>7</v>
      </c>
      <c r="M3" s="509"/>
      <c r="N3" s="509"/>
      <c r="O3" s="509"/>
      <c r="P3" s="509"/>
      <c r="Q3" s="509"/>
      <c r="R3" s="509"/>
      <c r="S3" s="508" t="s">
        <v>8</v>
      </c>
      <c r="T3" s="508"/>
      <c r="U3" s="508"/>
      <c r="V3" s="508"/>
      <c r="W3" s="508"/>
      <c r="X3" s="508"/>
      <c r="Y3" s="508"/>
      <c r="Z3" s="508"/>
      <c r="AA3" s="508"/>
      <c r="AB3" s="508"/>
      <c r="AC3" s="508" t="s">
        <v>9</v>
      </c>
      <c r="AD3" s="511" t="s">
        <v>10</v>
      </c>
    </row>
    <row r="4" spans="1:30" ht="55.5" customHeight="1">
      <c r="A4" s="507"/>
      <c r="B4" s="508"/>
      <c r="C4" s="508"/>
      <c r="D4" s="267" t="s">
        <v>189</v>
      </c>
      <c r="E4" s="509"/>
      <c r="F4" s="510"/>
      <c r="G4" s="266"/>
      <c r="H4" s="268"/>
      <c r="I4" s="268"/>
      <c r="J4" s="268"/>
      <c r="K4" s="269" t="s">
        <v>11</v>
      </c>
      <c r="L4" s="266" t="s">
        <v>12</v>
      </c>
      <c r="M4" s="266" t="s">
        <v>13</v>
      </c>
      <c r="N4" s="268" t="s">
        <v>14</v>
      </c>
      <c r="O4" s="268" t="s">
        <v>15</v>
      </c>
      <c r="P4" s="268" t="s">
        <v>16</v>
      </c>
      <c r="Q4" s="266" t="s">
        <v>17</v>
      </c>
      <c r="R4" s="266" t="s">
        <v>18</v>
      </c>
      <c r="S4" s="266" t="s">
        <v>19</v>
      </c>
      <c r="T4" s="266" t="s">
        <v>20</v>
      </c>
      <c r="U4" s="270" t="s">
        <v>21</v>
      </c>
      <c r="V4" s="270" t="s">
        <v>22</v>
      </c>
      <c r="W4" s="270" t="s">
        <v>188</v>
      </c>
      <c r="X4" s="270"/>
      <c r="Y4" s="268"/>
      <c r="Z4" s="268"/>
      <c r="AA4" s="268" t="s">
        <v>23</v>
      </c>
      <c r="AB4" s="268"/>
      <c r="AC4" s="508"/>
      <c r="AD4" s="511"/>
    </row>
    <row r="5" spans="1:30" ht="12.75">
      <c r="A5" s="271">
        <v>1</v>
      </c>
      <c r="B5" s="265">
        <v>2</v>
      </c>
      <c r="C5" s="265">
        <v>3</v>
      </c>
      <c r="D5" s="265">
        <v>4</v>
      </c>
      <c r="E5" s="265">
        <v>5</v>
      </c>
      <c r="F5" s="265">
        <v>6</v>
      </c>
      <c r="G5" s="265">
        <v>7</v>
      </c>
      <c r="H5" s="265">
        <v>8</v>
      </c>
      <c r="I5" s="265">
        <v>9</v>
      </c>
      <c r="J5" s="265">
        <v>10</v>
      </c>
      <c r="K5" s="265">
        <v>11</v>
      </c>
      <c r="L5" s="265">
        <v>12</v>
      </c>
      <c r="M5" s="265">
        <v>13</v>
      </c>
      <c r="N5" s="265">
        <v>14</v>
      </c>
      <c r="O5" s="265">
        <v>15</v>
      </c>
      <c r="P5" s="265">
        <v>16</v>
      </c>
      <c r="Q5" s="265">
        <v>17</v>
      </c>
      <c r="R5" s="265">
        <v>18</v>
      </c>
      <c r="S5" s="265">
        <v>19</v>
      </c>
      <c r="T5" s="265">
        <v>20</v>
      </c>
      <c r="U5" s="265">
        <v>21</v>
      </c>
      <c r="V5" s="265">
        <v>22</v>
      </c>
      <c r="W5" s="265">
        <v>23</v>
      </c>
      <c r="X5" s="265">
        <v>24</v>
      </c>
      <c r="Y5" s="268">
        <v>25</v>
      </c>
      <c r="Z5" s="265">
        <v>26</v>
      </c>
      <c r="AA5" s="265">
        <v>27</v>
      </c>
      <c r="AB5" s="268">
        <v>28</v>
      </c>
      <c r="AC5" s="265">
        <v>29</v>
      </c>
      <c r="AD5" s="272">
        <v>30</v>
      </c>
    </row>
    <row r="6" spans="1:30" ht="10.5" customHeight="1">
      <c r="A6" s="271"/>
      <c r="B6" s="273"/>
      <c r="C6" s="265"/>
      <c r="D6" s="274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72"/>
    </row>
    <row r="7" spans="1:33" ht="39" customHeight="1">
      <c r="A7" s="271">
        <v>1</v>
      </c>
      <c r="B7" s="275" t="s">
        <v>334</v>
      </c>
      <c r="C7" s="280">
        <v>10790</v>
      </c>
      <c r="D7" s="281">
        <f>ROUND(C7*55%,0)</f>
        <v>5935</v>
      </c>
      <c r="E7" s="263">
        <v>150</v>
      </c>
      <c r="F7" s="263"/>
      <c r="G7" s="263"/>
      <c r="H7" s="263"/>
      <c r="I7" s="263"/>
      <c r="J7" s="263"/>
      <c r="K7" s="277">
        <f>SUM(C7:J7)</f>
        <v>16875</v>
      </c>
      <c r="L7" s="263">
        <v>3350</v>
      </c>
      <c r="M7" s="263">
        <v>2500</v>
      </c>
      <c r="N7" s="263">
        <v>350</v>
      </c>
      <c r="O7" s="263">
        <v>150</v>
      </c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5">
        <v>244</v>
      </c>
      <c r="AB7" s="265"/>
      <c r="AC7" s="263">
        <f>SUM(L7:AB7)</f>
        <v>6594</v>
      </c>
      <c r="AD7" s="279">
        <f>K7-AC7</f>
        <v>10281</v>
      </c>
      <c r="AF7" s="41"/>
      <c r="AG7" s="41"/>
    </row>
    <row r="8" spans="1:33" ht="39" customHeight="1">
      <c r="A8" s="271">
        <v>2</v>
      </c>
      <c r="B8" s="275" t="s">
        <v>335</v>
      </c>
      <c r="C8" s="276">
        <v>13270</v>
      </c>
      <c r="D8" s="281">
        <f aca="true" t="shared" si="0" ref="D8:D13">ROUND(C8*55%,0)</f>
        <v>7299</v>
      </c>
      <c r="E8" s="263">
        <v>150</v>
      </c>
      <c r="F8" s="263"/>
      <c r="G8" s="263"/>
      <c r="H8" s="263"/>
      <c r="I8" s="263"/>
      <c r="J8" s="263"/>
      <c r="K8" s="277">
        <f>SUM(C8:J8)</f>
        <v>20719</v>
      </c>
      <c r="L8" s="263">
        <v>4000</v>
      </c>
      <c r="M8" s="300"/>
      <c r="N8" s="263">
        <v>200</v>
      </c>
      <c r="O8" s="263">
        <v>200</v>
      </c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5">
        <v>497</v>
      </c>
      <c r="AB8" s="265"/>
      <c r="AC8" s="263">
        <f>L8+M8+N8+O8+P8+W8+AA8</f>
        <v>4897</v>
      </c>
      <c r="AD8" s="279">
        <f>K8-AC8</f>
        <v>15822</v>
      </c>
      <c r="AF8" s="491"/>
      <c r="AG8" s="491"/>
    </row>
    <row r="9" spans="1:33" ht="39" customHeight="1">
      <c r="A9" s="271">
        <v>3</v>
      </c>
      <c r="B9" s="275" t="s">
        <v>336</v>
      </c>
      <c r="C9" s="280">
        <v>10550</v>
      </c>
      <c r="D9" s="281">
        <f t="shared" si="0"/>
        <v>5803</v>
      </c>
      <c r="E9" s="263">
        <v>150</v>
      </c>
      <c r="F9" s="263"/>
      <c r="G9" s="263"/>
      <c r="H9" s="263"/>
      <c r="I9" s="263"/>
      <c r="J9" s="263"/>
      <c r="K9" s="277">
        <f aca="true" t="shared" si="1" ref="K9:K22">SUM(C9:J9)</f>
        <v>16503</v>
      </c>
      <c r="L9" s="263">
        <v>5000</v>
      </c>
      <c r="M9" s="263"/>
      <c r="N9" s="263">
        <v>340</v>
      </c>
      <c r="O9" s="263">
        <v>150</v>
      </c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5">
        <v>1663</v>
      </c>
      <c r="AB9" s="265"/>
      <c r="AC9" s="263">
        <f>L9+M9+N9+O9+P9+W9+AA9</f>
        <v>7153</v>
      </c>
      <c r="AD9" s="279">
        <f aca="true" t="shared" si="2" ref="AD9:AD22">K9-AC9</f>
        <v>9350</v>
      </c>
      <c r="AF9" s="41"/>
      <c r="AG9" s="41"/>
    </row>
    <row r="10" spans="1:33" ht="39" customHeight="1">
      <c r="A10" s="271">
        <v>4</v>
      </c>
      <c r="B10" s="275" t="s">
        <v>337</v>
      </c>
      <c r="C10" s="280">
        <v>12250</v>
      </c>
      <c r="D10" s="281">
        <f t="shared" si="0"/>
        <v>6738</v>
      </c>
      <c r="E10" s="263">
        <v>150</v>
      </c>
      <c r="F10" s="263"/>
      <c r="G10" s="263"/>
      <c r="H10" s="263"/>
      <c r="I10" s="263"/>
      <c r="J10" s="263"/>
      <c r="K10" s="277">
        <f t="shared" si="1"/>
        <v>19138</v>
      </c>
      <c r="L10" s="263">
        <v>3000</v>
      </c>
      <c r="M10" s="263">
        <v>1250</v>
      </c>
      <c r="N10" s="263">
        <v>300</v>
      </c>
      <c r="O10" s="282">
        <v>200</v>
      </c>
      <c r="P10" s="263">
        <v>10</v>
      </c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5">
        <v>1866</v>
      </c>
      <c r="AB10" s="265"/>
      <c r="AC10" s="263">
        <f>L10+M10+N10+O10+P10+W10+AA10</f>
        <v>6626</v>
      </c>
      <c r="AD10" s="279">
        <f t="shared" si="2"/>
        <v>12512</v>
      </c>
      <c r="AF10" s="41"/>
      <c r="AG10" s="41"/>
    </row>
    <row r="11" spans="1:33" ht="39" customHeight="1">
      <c r="A11" s="271">
        <v>5</v>
      </c>
      <c r="B11" s="275" t="s">
        <v>338</v>
      </c>
      <c r="C11" s="280">
        <v>12590</v>
      </c>
      <c r="D11" s="281">
        <f t="shared" si="0"/>
        <v>6925</v>
      </c>
      <c r="E11" s="263">
        <v>150</v>
      </c>
      <c r="F11" s="263"/>
      <c r="G11" s="263"/>
      <c r="H11" s="263"/>
      <c r="I11" s="263"/>
      <c r="J11" s="263"/>
      <c r="K11" s="277">
        <f t="shared" si="1"/>
        <v>19665</v>
      </c>
      <c r="L11" s="263">
        <v>2500</v>
      </c>
      <c r="M11" s="263">
        <v>4980</v>
      </c>
      <c r="N11" s="283">
        <v>300</v>
      </c>
      <c r="O11" s="263">
        <v>150</v>
      </c>
      <c r="P11" s="284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5">
        <v>0</v>
      </c>
      <c r="AB11" s="265"/>
      <c r="AC11" s="263">
        <f>L11+M11+N11+O11+P11+W11+AA11</f>
        <v>7930</v>
      </c>
      <c r="AD11" s="279">
        <f t="shared" si="2"/>
        <v>11735</v>
      </c>
      <c r="AF11" s="41"/>
      <c r="AG11" s="41"/>
    </row>
    <row r="12" spans="1:33" s="10" customFormat="1" ht="39" customHeight="1">
      <c r="A12" s="271">
        <v>6</v>
      </c>
      <c r="B12" s="285" t="s">
        <v>339</v>
      </c>
      <c r="C12" s="286">
        <v>12250</v>
      </c>
      <c r="D12" s="281">
        <f t="shared" si="0"/>
        <v>6738</v>
      </c>
      <c r="E12" s="282">
        <v>150</v>
      </c>
      <c r="F12" s="282"/>
      <c r="G12" s="282"/>
      <c r="H12" s="282"/>
      <c r="I12" s="282"/>
      <c r="J12" s="282"/>
      <c r="K12" s="288">
        <f t="shared" si="1"/>
        <v>19138</v>
      </c>
      <c r="L12" s="282">
        <v>5000</v>
      </c>
      <c r="M12" s="282"/>
      <c r="N12" s="282">
        <v>200</v>
      </c>
      <c r="O12" s="289">
        <v>150</v>
      </c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90">
        <v>491</v>
      </c>
      <c r="AB12" s="290"/>
      <c r="AC12" s="282">
        <f>SUM(L12:AB12)</f>
        <v>5841</v>
      </c>
      <c r="AD12" s="238">
        <f t="shared" si="2"/>
        <v>13297</v>
      </c>
      <c r="AF12" s="41"/>
      <c r="AG12" s="41"/>
    </row>
    <row r="13" spans="1:30" s="10" customFormat="1" ht="41.25" customHeight="1" thickBot="1">
      <c r="A13" s="271">
        <v>7</v>
      </c>
      <c r="B13" s="285" t="s">
        <v>340</v>
      </c>
      <c r="C13" s="292">
        <v>12590</v>
      </c>
      <c r="D13" s="281">
        <f t="shared" si="0"/>
        <v>6925</v>
      </c>
      <c r="E13" s="282">
        <v>150</v>
      </c>
      <c r="F13" s="282"/>
      <c r="G13" s="282"/>
      <c r="H13" s="282"/>
      <c r="I13" s="282"/>
      <c r="J13" s="282"/>
      <c r="K13" s="288">
        <f>SUM(C13:J13)</f>
        <v>19665</v>
      </c>
      <c r="L13" s="282">
        <v>5000</v>
      </c>
      <c r="M13" s="282"/>
      <c r="N13" s="282">
        <v>300</v>
      </c>
      <c r="O13" s="282">
        <v>150</v>
      </c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90">
        <v>1063</v>
      </c>
      <c r="AB13" s="290"/>
      <c r="AC13" s="282">
        <f>SUM(L13:AB13)</f>
        <v>6513</v>
      </c>
      <c r="AD13" s="238">
        <f>K13-AC13</f>
        <v>13152</v>
      </c>
    </row>
    <row r="14" spans="1:33" s="10" customFormat="1" ht="39" customHeight="1" thickBot="1">
      <c r="A14" s="294"/>
      <c r="B14" s="250" t="s">
        <v>24</v>
      </c>
      <c r="C14" s="250">
        <f>SUM(C7:C13)</f>
        <v>84290</v>
      </c>
      <c r="D14" s="295">
        <f>SUM(D7:D13)</f>
        <v>46363</v>
      </c>
      <c r="E14" s="251">
        <f>SUM(E7:E13)</f>
        <v>1050</v>
      </c>
      <c r="F14" s="251"/>
      <c r="G14" s="251">
        <f>SUM(G7:G13)</f>
        <v>0</v>
      </c>
      <c r="H14" s="251"/>
      <c r="I14" s="251"/>
      <c r="J14" s="251"/>
      <c r="K14" s="295">
        <f aca="true" t="shared" si="3" ref="K14:P14">SUM(K7:K13)</f>
        <v>131703</v>
      </c>
      <c r="L14" s="251">
        <f t="shared" si="3"/>
        <v>27850</v>
      </c>
      <c r="M14" s="251">
        <f t="shared" si="3"/>
        <v>8730</v>
      </c>
      <c r="N14" s="251">
        <f t="shared" si="3"/>
        <v>1990</v>
      </c>
      <c r="O14" s="251">
        <f t="shared" si="3"/>
        <v>1150</v>
      </c>
      <c r="P14" s="251">
        <f t="shared" si="3"/>
        <v>10</v>
      </c>
      <c r="Q14" s="251"/>
      <c r="R14" s="251"/>
      <c r="S14" s="251"/>
      <c r="T14" s="250"/>
      <c r="U14" s="250"/>
      <c r="V14" s="250"/>
      <c r="W14" s="250"/>
      <c r="X14" s="250"/>
      <c r="Y14" s="250"/>
      <c r="Z14" s="250"/>
      <c r="AA14" s="250">
        <f>SUM(AA7:AA13)</f>
        <v>5824</v>
      </c>
      <c r="AB14" s="250"/>
      <c r="AC14" s="250">
        <f>SUM(AC7:AC13)</f>
        <v>45554</v>
      </c>
      <c r="AD14" s="256">
        <f>SUM(AD7:AD13)</f>
        <v>86149</v>
      </c>
      <c r="AF14" s="41"/>
      <c r="AG14" s="41"/>
    </row>
    <row r="15" spans="1:33" s="10" customFormat="1" ht="18.75" customHeight="1" thickBot="1">
      <c r="A15" s="608" t="s">
        <v>0</v>
      </c>
      <c r="B15" s="609"/>
      <c r="C15" s="609"/>
      <c r="D15" s="609"/>
      <c r="E15" s="609"/>
      <c r="F15" s="609"/>
      <c r="G15" s="609"/>
      <c r="H15" s="609"/>
      <c r="I15" s="609"/>
      <c r="J15" s="609"/>
      <c r="K15" s="609"/>
      <c r="L15" s="609"/>
      <c r="M15" s="609"/>
      <c r="N15" s="609"/>
      <c r="O15" s="609"/>
      <c r="P15" s="609"/>
      <c r="Q15" s="609"/>
      <c r="R15" s="609"/>
      <c r="S15" s="609"/>
      <c r="T15" s="609"/>
      <c r="U15" s="609"/>
      <c r="V15" s="609"/>
      <c r="W15" s="609"/>
      <c r="X15" s="609"/>
      <c r="Y15" s="609"/>
      <c r="Z15" s="609"/>
      <c r="AA15" s="609"/>
      <c r="AB15" s="609"/>
      <c r="AC15" s="609"/>
      <c r="AD15" s="503"/>
      <c r="AF15" s="41"/>
      <c r="AG15" s="41"/>
    </row>
    <row r="16" spans="1:33" ht="15" customHeight="1">
      <c r="A16" s="504" t="s">
        <v>341</v>
      </c>
      <c r="B16" s="505"/>
      <c r="C16" s="505"/>
      <c r="D16" s="505"/>
      <c r="E16" s="505"/>
      <c r="F16" s="505"/>
      <c r="G16" s="505"/>
      <c r="H16" s="505"/>
      <c r="I16" s="505"/>
      <c r="J16" s="505"/>
      <c r="K16" s="505"/>
      <c r="L16" s="505"/>
      <c r="M16" s="505"/>
      <c r="N16" s="505"/>
      <c r="O16" s="505"/>
      <c r="P16" s="505"/>
      <c r="Q16" s="505"/>
      <c r="R16" s="505"/>
      <c r="S16" s="505"/>
      <c r="T16" s="505"/>
      <c r="U16" s="505"/>
      <c r="V16" s="505"/>
      <c r="W16" s="505"/>
      <c r="X16" s="505"/>
      <c r="Y16" s="505"/>
      <c r="Z16" s="505"/>
      <c r="AA16" s="505"/>
      <c r="AB16" s="505"/>
      <c r="AC16" s="505"/>
      <c r="AD16" s="501"/>
      <c r="AF16" s="41"/>
      <c r="AG16" s="41"/>
    </row>
    <row r="17" spans="1:33" ht="33.75" customHeight="1">
      <c r="A17" s="610" t="s">
        <v>1</v>
      </c>
      <c r="B17" s="508" t="s">
        <v>2</v>
      </c>
      <c r="C17" s="508" t="s">
        <v>3</v>
      </c>
      <c r="D17" s="267"/>
      <c r="E17" s="509" t="s">
        <v>4</v>
      </c>
      <c r="F17" s="510" t="s">
        <v>5</v>
      </c>
      <c r="G17" s="508" t="s">
        <v>6</v>
      </c>
      <c r="H17" s="508"/>
      <c r="I17" s="508"/>
      <c r="J17" s="508"/>
      <c r="K17" s="268"/>
      <c r="L17" s="509" t="s">
        <v>7</v>
      </c>
      <c r="M17" s="509"/>
      <c r="N17" s="509"/>
      <c r="O17" s="509"/>
      <c r="P17" s="509"/>
      <c r="Q17" s="509"/>
      <c r="R17" s="509"/>
      <c r="S17" s="508" t="s">
        <v>8</v>
      </c>
      <c r="T17" s="508"/>
      <c r="U17" s="508"/>
      <c r="V17" s="508"/>
      <c r="W17" s="508"/>
      <c r="X17" s="508"/>
      <c r="Y17" s="508"/>
      <c r="Z17" s="508"/>
      <c r="AA17" s="508"/>
      <c r="AB17" s="508"/>
      <c r="AC17" s="508" t="s">
        <v>9</v>
      </c>
      <c r="AD17" s="511" t="s">
        <v>10</v>
      </c>
      <c r="AF17" s="41"/>
      <c r="AG17" s="41"/>
    </row>
    <row r="18" spans="1:33" ht="27.75" customHeight="1" thickBot="1">
      <c r="A18" s="507"/>
      <c r="B18" s="508"/>
      <c r="C18" s="508"/>
      <c r="D18" s="267" t="s">
        <v>189</v>
      </c>
      <c r="E18" s="509"/>
      <c r="F18" s="510"/>
      <c r="G18" s="266"/>
      <c r="H18" s="268"/>
      <c r="I18" s="268"/>
      <c r="J18" s="268"/>
      <c r="K18" s="269" t="s">
        <v>11</v>
      </c>
      <c r="L18" s="266" t="s">
        <v>12</v>
      </c>
      <c r="M18" s="266" t="s">
        <v>13</v>
      </c>
      <c r="N18" s="268" t="s">
        <v>14</v>
      </c>
      <c r="O18" s="268" t="s">
        <v>15</v>
      </c>
      <c r="P18" s="268" t="s">
        <v>16</v>
      </c>
      <c r="Q18" s="266" t="s">
        <v>17</v>
      </c>
      <c r="R18" s="266" t="s">
        <v>18</v>
      </c>
      <c r="S18" s="266" t="s">
        <v>19</v>
      </c>
      <c r="T18" s="266" t="s">
        <v>20</v>
      </c>
      <c r="U18" s="270" t="s">
        <v>21</v>
      </c>
      <c r="V18" s="270" t="s">
        <v>22</v>
      </c>
      <c r="W18" s="270" t="s">
        <v>188</v>
      </c>
      <c r="X18" s="270"/>
      <c r="Y18" s="268"/>
      <c r="Z18" s="268"/>
      <c r="AA18" s="268" t="s">
        <v>23</v>
      </c>
      <c r="AB18" s="268"/>
      <c r="AC18" s="508"/>
      <c r="AD18" s="511"/>
      <c r="AF18" s="41"/>
      <c r="AG18" s="41"/>
    </row>
    <row r="19" spans="1:33" ht="23.25" customHeight="1" thickBot="1">
      <c r="A19" s="296"/>
      <c r="B19" s="297" t="s">
        <v>24</v>
      </c>
      <c r="C19" s="250">
        <v>88810</v>
      </c>
      <c r="D19" s="254">
        <v>48849</v>
      </c>
      <c r="E19" s="298">
        <v>1050</v>
      </c>
      <c r="F19" s="298"/>
      <c r="G19" s="298">
        <v>200</v>
      </c>
      <c r="H19" s="298"/>
      <c r="I19" s="298"/>
      <c r="J19" s="298"/>
      <c r="K19" s="254">
        <f>SUM(C19:J19)</f>
        <v>138909</v>
      </c>
      <c r="L19" s="298">
        <v>28500</v>
      </c>
      <c r="M19" s="298">
        <v>8730</v>
      </c>
      <c r="N19" s="298">
        <v>1940</v>
      </c>
      <c r="O19" s="298">
        <v>1200</v>
      </c>
      <c r="P19" s="298">
        <f>SUM(P12:P30)</f>
        <v>10</v>
      </c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>
        <v>5872</v>
      </c>
      <c r="AB19" s="298"/>
      <c r="AC19" s="298">
        <v>46252</v>
      </c>
      <c r="AD19" s="299">
        <v>92657</v>
      </c>
      <c r="AF19" s="41"/>
      <c r="AG19" s="41"/>
    </row>
    <row r="20" spans="1:33" ht="41.25" customHeight="1">
      <c r="A20" s="271">
        <v>8</v>
      </c>
      <c r="B20" s="275" t="s">
        <v>342</v>
      </c>
      <c r="C20" s="276">
        <v>12250</v>
      </c>
      <c r="D20" s="237">
        <f>ROUND(C7*0.55,0)</f>
        <v>5935</v>
      </c>
      <c r="E20" s="263">
        <v>150</v>
      </c>
      <c r="F20" s="263"/>
      <c r="G20" s="263"/>
      <c r="H20" s="263"/>
      <c r="I20" s="263"/>
      <c r="J20" s="263"/>
      <c r="K20" s="277">
        <f t="shared" si="1"/>
        <v>18335</v>
      </c>
      <c r="L20" s="263">
        <v>2000</v>
      </c>
      <c r="M20" s="263">
        <v>2000</v>
      </c>
      <c r="N20" s="263">
        <v>300</v>
      </c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5">
        <v>2833</v>
      </c>
      <c r="AB20" s="265"/>
      <c r="AC20" s="263">
        <f aca="true" t="shared" si="4" ref="AC20:AC26">L20+M20+N20+O20+P20+W20+AA20</f>
        <v>7133</v>
      </c>
      <c r="AD20" s="279">
        <f t="shared" si="2"/>
        <v>11202</v>
      </c>
      <c r="AF20" s="491"/>
      <c r="AG20" s="491"/>
    </row>
    <row r="21" spans="1:33" ht="41.25" customHeight="1">
      <c r="A21" s="271">
        <v>9</v>
      </c>
      <c r="B21" s="275" t="s">
        <v>343</v>
      </c>
      <c r="C21" s="280">
        <v>12250</v>
      </c>
      <c r="D21" s="237">
        <f aca="true" t="shared" si="5" ref="D21:D27">ROUND(C8*0.55,0)</f>
        <v>7299</v>
      </c>
      <c r="E21" s="263">
        <v>150</v>
      </c>
      <c r="F21" s="263"/>
      <c r="G21" s="263"/>
      <c r="H21" s="263"/>
      <c r="I21" s="263"/>
      <c r="J21" s="263"/>
      <c r="K21" s="277">
        <f t="shared" si="1"/>
        <v>19699</v>
      </c>
      <c r="L21" s="263">
        <v>3000</v>
      </c>
      <c r="M21" s="263"/>
      <c r="N21" s="263">
        <v>300</v>
      </c>
      <c r="O21" s="263">
        <v>150</v>
      </c>
      <c r="P21" s="300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5">
        <v>266</v>
      </c>
      <c r="AB21" s="265"/>
      <c r="AC21" s="263">
        <f t="shared" si="4"/>
        <v>3716</v>
      </c>
      <c r="AD21" s="279">
        <f t="shared" si="2"/>
        <v>15983</v>
      </c>
      <c r="AF21" s="41"/>
      <c r="AG21" s="41"/>
    </row>
    <row r="22" spans="1:33" ht="41.25" customHeight="1">
      <c r="A22" s="271">
        <v>10</v>
      </c>
      <c r="B22" s="301" t="s">
        <v>344</v>
      </c>
      <c r="C22" s="276">
        <v>10790</v>
      </c>
      <c r="D22" s="237">
        <f t="shared" si="5"/>
        <v>5803</v>
      </c>
      <c r="E22" s="263">
        <v>150</v>
      </c>
      <c r="F22" s="263"/>
      <c r="G22" s="263"/>
      <c r="H22" s="263"/>
      <c r="I22" s="263"/>
      <c r="J22" s="263"/>
      <c r="K22" s="277">
        <f t="shared" si="1"/>
        <v>16743</v>
      </c>
      <c r="L22" s="263">
        <v>4500</v>
      </c>
      <c r="M22" s="263">
        <v>2000</v>
      </c>
      <c r="N22" s="263">
        <v>400</v>
      </c>
      <c r="O22" s="263">
        <v>150</v>
      </c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5">
        <v>1004</v>
      </c>
      <c r="AB22" s="265"/>
      <c r="AC22" s="263">
        <f t="shared" si="4"/>
        <v>8054</v>
      </c>
      <c r="AD22" s="279">
        <f t="shared" si="2"/>
        <v>8689</v>
      </c>
      <c r="AF22" s="491"/>
      <c r="AG22" s="491"/>
    </row>
    <row r="23" spans="1:33" ht="41.25" customHeight="1">
      <c r="A23" s="271">
        <v>11</v>
      </c>
      <c r="B23" s="275" t="s">
        <v>345</v>
      </c>
      <c r="C23" s="276">
        <v>11350</v>
      </c>
      <c r="D23" s="237">
        <f t="shared" si="5"/>
        <v>6738</v>
      </c>
      <c r="E23" s="263">
        <v>150</v>
      </c>
      <c r="F23" s="263"/>
      <c r="G23" s="263"/>
      <c r="H23" s="263"/>
      <c r="I23" s="263"/>
      <c r="J23" s="263"/>
      <c r="K23" s="277">
        <f aca="true" t="shared" si="6" ref="K23:K37">SUM(C23:J23)</f>
        <v>18238</v>
      </c>
      <c r="L23" s="263">
        <v>3000</v>
      </c>
      <c r="M23" s="263">
        <v>4650</v>
      </c>
      <c r="N23" s="263">
        <v>300</v>
      </c>
      <c r="O23" s="263">
        <v>150</v>
      </c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5">
        <v>137</v>
      </c>
      <c r="AB23" s="265"/>
      <c r="AC23" s="263">
        <f t="shared" si="4"/>
        <v>8237</v>
      </c>
      <c r="AD23" s="279">
        <f aca="true" t="shared" si="7" ref="AD23:AD37">K23-AC23</f>
        <v>10001</v>
      </c>
      <c r="AF23" s="491"/>
      <c r="AG23" s="491"/>
    </row>
    <row r="24" spans="1:33" ht="41.25" customHeight="1">
      <c r="A24" s="271">
        <v>12</v>
      </c>
      <c r="B24" s="275" t="s">
        <v>346</v>
      </c>
      <c r="C24" s="280">
        <v>11070</v>
      </c>
      <c r="D24" s="237">
        <f t="shared" si="5"/>
        <v>6925</v>
      </c>
      <c r="E24" s="263">
        <v>150</v>
      </c>
      <c r="F24" s="263"/>
      <c r="G24" s="263"/>
      <c r="H24" s="263"/>
      <c r="I24" s="263"/>
      <c r="J24" s="263"/>
      <c r="K24" s="277">
        <f t="shared" si="6"/>
        <v>18145</v>
      </c>
      <c r="L24" s="263">
        <v>3000</v>
      </c>
      <c r="M24" s="263"/>
      <c r="N24" s="263">
        <v>350</v>
      </c>
      <c r="O24" s="263">
        <v>150</v>
      </c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5">
        <v>1151</v>
      </c>
      <c r="AB24" s="265"/>
      <c r="AC24" s="263">
        <f t="shared" si="4"/>
        <v>4651</v>
      </c>
      <c r="AD24" s="279">
        <f t="shared" si="7"/>
        <v>13494</v>
      </c>
      <c r="AF24" s="41"/>
      <c r="AG24" s="41"/>
    </row>
    <row r="25" spans="1:33" ht="41.25" customHeight="1">
      <c r="A25" s="271">
        <v>13</v>
      </c>
      <c r="B25" s="275" t="s">
        <v>347</v>
      </c>
      <c r="C25" s="280">
        <v>11070</v>
      </c>
      <c r="D25" s="237">
        <f t="shared" si="5"/>
        <v>6738</v>
      </c>
      <c r="E25" s="263">
        <v>150</v>
      </c>
      <c r="F25" s="263">
        <v>300</v>
      </c>
      <c r="G25" s="263"/>
      <c r="H25" s="263"/>
      <c r="I25" s="263"/>
      <c r="J25" s="263"/>
      <c r="K25" s="277">
        <f t="shared" si="6"/>
        <v>18258</v>
      </c>
      <c r="L25" s="263">
        <v>700</v>
      </c>
      <c r="M25" s="263">
        <v>1000</v>
      </c>
      <c r="N25" s="263">
        <v>200</v>
      </c>
      <c r="O25" s="263">
        <v>150</v>
      </c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5">
        <v>278</v>
      </c>
      <c r="AB25" s="265"/>
      <c r="AC25" s="263">
        <f t="shared" si="4"/>
        <v>2328</v>
      </c>
      <c r="AD25" s="279">
        <f t="shared" si="7"/>
        <v>15930</v>
      </c>
      <c r="AF25" s="41"/>
      <c r="AG25" s="41"/>
    </row>
    <row r="26" spans="1:33" ht="41.25" customHeight="1">
      <c r="A26" s="271">
        <v>14</v>
      </c>
      <c r="B26" s="275" t="s">
        <v>348</v>
      </c>
      <c r="C26" s="280">
        <v>11350</v>
      </c>
      <c r="D26" s="237">
        <f t="shared" si="5"/>
        <v>6925</v>
      </c>
      <c r="E26" s="263">
        <v>150</v>
      </c>
      <c r="F26" s="263"/>
      <c r="G26" s="263"/>
      <c r="H26" s="263"/>
      <c r="I26" s="263"/>
      <c r="J26" s="263"/>
      <c r="K26" s="277">
        <f>SUM(C26:J26)</f>
        <v>18425</v>
      </c>
      <c r="L26" s="263">
        <v>4000</v>
      </c>
      <c r="M26" s="263">
        <v>1000</v>
      </c>
      <c r="N26" s="263">
        <v>350</v>
      </c>
      <c r="O26" s="263">
        <v>150</v>
      </c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5">
        <v>0</v>
      </c>
      <c r="AB26" s="265"/>
      <c r="AC26" s="263">
        <f t="shared" si="4"/>
        <v>5500</v>
      </c>
      <c r="AD26" s="279">
        <f>K26-AC26</f>
        <v>12925</v>
      </c>
      <c r="AF26" s="41"/>
      <c r="AG26" s="41"/>
    </row>
    <row r="27" spans="1:33" ht="41.25" customHeight="1" thickBot="1">
      <c r="A27" s="271">
        <v>15</v>
      </c>
      <c r="B27" s="302" t="s">
        <v>349</v>
      </c>
      <c r="C27" s="303">
        <v>11350</v>
      </c>
      <c r="D27" s="237">
        <f t="shared" si="5"/>
        <v>46360</v>
      </c>
      <c r="E27" s="304">
        <v>150</v>
      </c>
      <c r="F27" s="289"/>
      <c r="G27" s="289"/>
      <c r="H27" s="289"/>
      <c r="I27" s="289"/>
      <c r="J27" s="289"/>
      <c r="K27" s="305">
        <f>SUM(C27:J27)</f>
        <v>57860</v>
      </c>
      <c r="L27" s="289">
        <v>2000</v>
      </c>
      <c r="M27" s="289">
        <v>1100</v>
      </c>
      <c r="N27" s="289">
        <v>300</v>
      </c>
      <c r="O27" s="289">
        <v>150</v>
      </c>
      <c r="P27" s="289"/>
      <c r="Q27" s="289"/>
      <c r="R27" s="289"/>
      <c r="S27" s="289"/>
      <c r="T27" s="289"/>
      <c r="U27" s="289"/>
      <c r="V27" s="289"/>
      <c r="W27" s="304"/>
      <c r="X27" s="289"/>
      <c r="Y27" s="289"/>
      <c r="Z27" s="289"/>
      <c r="AA27" s="306">
        <v>302</v>
      </c>
      <c r="AB27" s="306"/>
      <c r="AC27" s="249">
        <f>SUM(L27:AB27)</f>
        <v>3852</v>
      </c>
      <c r="AD27" s="314">
        <f>K27-AC27</f>
        <v>54008</v>
      </c>
      <c r="AF27" s="10"/>
      <c r="AG27" s="10"/>
    </row>
    <row r="28" spans="1:33" ht="24.75" customHeight="1" thickBot="1">
      <c r="A28" s="296"/>
      <c r="B28" s="233" t="s">
        <v>281</v>
      </c>
      <c r="C28" s="251">
        <f>SUM(C19:C27)</f>
        <v>180290</v>
      </c>
      <c r="D28" s="252">
        <f>SUM(D19:D27)</f>
        <v>141572</v>
      </c>
      <c r="E28" s="253">
        <f>SUM(E19:E27)</f>
        <v>2250</v>
      </c>
      <c r="F28" s="253">
        <f>SUM(F19:F27)</f>
        <v>300</v>
      </c>
      <c r="G28" s="253">
        <f>SUM(G19:G27)</f>
        <v>200</v>
      </c>
      <c r="H28" s="307"/>
      <c r="I28" s="307"/>
      <c r="J28" s="307"/>
      <c r="K28" s="236">
        <f>SUM(K19:K27)</f>
        <v>324612</v>
      </c>
      <c r="L28" s="253">
        <f>SUM(L19:L27)</f>
        <v>50700</v>
      </c>
      <c r="M28" s="253">
        <f>SUM(M19:M27)</f>
        <v>20480</v>
      </c>
      <c r="N28" s="253">
        <f>SUM(N19:N27)</f>
        <v>4440</v>
      </c>
      <c r="O28" s="253">
        <f>SUM(O19:O27)</f>
        <v>2250</v>
      </c>
      <c r="P28" s="253">
        <v>10</v>
      </c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98">
        <f>SUM(AA19:AA27)</f>
        <v>11843</v>
      </c>
      <c r="AB28" s="298"/>
      <c r="AC28" s="253">
        <f>SUM(L28:AB28)</f>
        <v>89723</v>
      </c>
      <c r="AD28" s="248">
        <f>SUM(AD19:AD27)</f>
        <v>234889</v>
      </c>
      <c r="AF28" s="41"/>
      <c r="AG28" s="41"/>
    </row>
    <row r="29" spans="1:33" ht="24.75" customHeight="1" thickBot="1">
      <c r="A29" s="608" t="s">
        <v>0</v>
      </c>
      <c r="B29" s="609"/>
      <c r="C29" s="609"/>
      <c r="D29" s="609"/>
      <c r="E29" s="609"/>
      <c r="F29" s="609"/>
      <c r="G29" s="609"/>
      <c r="H29" s="609"/>
      <c r="I29" s="609"/>
      <c r="J29" s="609"/>
      <c r="K29" s="609"/>
      <c r="L29" s="609"/>
      <c r="M29" s="609"/>
      <c r="N29" s="609"/>
      <c r="O29" s="609"/>
      <c r="P29" s="609"/>
      <c r="Q29" s="609"/>
      <c r="R29" s="609"/>
      <c r="S29" s="609"/>
      <c r="T29" s="609"/>
      <c r="U29" s="609"/>
      <c r="V29" s="609"/>
      <c r="W29" s="609"/>
      <c r="X29" s="609"/>
      <c r="Y29" s="609"/>
      <c r="Z29" s="609"/>
      <c r="AA29" s="609"/>
      <c r="AB29" s="609"/>
      <c r="AC29" s="609"/>
      <c r="AD29" s="612"/>
      <c r="AF29" s="41"/>
      <c r="AG29" s="41"/>
    </row>
    <row r="30" spans="1:33" ht="22.5" customHeight="1">
      <c r="A30" s="504" t="s">
        <v>350</v>
      </c>
      <c r="B30" s="505"/>
      <c r="C30" s="505"/>
      <c r="D30" s="505"/>
      <c r="E30" s="505"/>
      <c r="F30" s="505"/>
      <c r="G30" s="505"/>
      <c r="H30" s="505"/>
      <c r="I30" s="505"/>
      <c r="J30" s="505"/>
      <c r="K30" s="505"/>
      <c r="L30" s="505"/>
      <c r="M30" s="505"/>
      <c r="N30" s="505"/>
      <c r="O30" s="505"/>
      <c r="P30" s="505"/>
      <c r="Q30" s="505"/>
      <c r="R30" s="505"/>
      <c r="S30" s="505"/>
      <c r="T30" s="505"/>
      <c r="U30" s="505"/>
      <c r="V30" s="505"/>
      <c r="W30" s="505"/>
      <c r="X30" s="505"/>
      <c r="Y30" s="505"/>
      <c r="Z30" s="505"/>
      <c r="AA30" s="505"/>
      <c r="AB30" s="505"/>
      <c r="AC30" s="505"/>
      <c r="AD30" s="501"/>
      <c r="AF30" s="41"/>
      <c r="AG30" s="41"/>
    </row>
    <row r="31" spans="1:33" ht="34.5" customHeight="1">
      <c r="A31" s="610" t="s">
        <v>1</v>
      </c>
      <c r="B31" s="508" t="s">
        <v>2</v>
      </c>
      <c r="C31" s="508" t="s">
        <v>3</v>
      </c>
      <c r="D31" s="267"/>
      <c r="E31" s="509" t="s">
        <v>4</v>
      </c>
      <c r="F31" s="510" t="s">
        <v>5</v>
      </c>
      <c r="G31" s="508" t="s">
        <v>6</v>
      </c>
      <c r="H31" s="508"/>
      <c r="I31" s="508"/>
      <c r="J31" s="508"/>
      <c r="K31" s="268"/>
      <c r="L31" s="509" t="s">
        <v>7</v>
      </c>
      <c r="M31" s="509"/>
      <c r="N31" s="509"/>
      <c r="O31" s="509"/>
      <c r="P31" s="509"/>
      <c r="Q31" s="509"/>
      <c r="R31" s="509"/>
      <c r="S31" s="508" t="s">
        <v>8</v>
      </c>
      <c r="T31" s="508"/>
      <c r="U31" s="508"/>
      <c r="V31" s="508"/>
      <c r="W31" s="508"/>
      <c r="X31" s="508"/>
      <c r="Y31" s="508"/>
      <c r="Z31" s="508"/>
      <c r="AA31" s="508"/>
      <c r="AB31" s="508"/>
      <c r="AC31" s="508" t="s">
        <v>9</v>
      </c>
      <c r="AD31" s="511" t="s">
        <v>10</v>
      </c>
      <c r="AF31" s="41"/>
      <c r="AG31" s="41"/>
    </row>
    <row r="32" spans="1:33" ht="44.25" customHeight="1" thickBot="1">
      <c r="A32" s="611"/>
      <c r="B32" s="599"/>
      <c r="C32" s="599"/>
      <c r="D32" s="308" t="s">
        <v>189</v>
      </c>
      <c r="E32" s="600"/>
      <c r="F32" s="602"/>
      <c r="G32" s="293"/>
      <c r="H32" s="262"/>
      <c r="I32" s="262"/>
      <c r="J32" s="262"/>
      <c r="K32" s="309" t="s">
        <v>11</v>
      </c>
      <c r="L32" s="293" t="s">
        <v>12</v>
      </c>
      <c r="M32" s="293" t="s">
        <v>13</v>
      </c>
      <c r="N32" s="262" t="s">
        <v>14</v>
      </c>
      <c r="O32" s="262" t="s">
        <v>15</v>
      </c>
      <c r="P32" s="262" t="s">
        <v>16</v>
      </c>
      <c r="Q32" s="293" t="s">
        <v>17</v>
      </c>
      <c r="R32" s="293" t="s">
        <v>18</v>
      </c>
      <c r="S32" s="293" t="s">
        <v>19</v>
      </c>
      <c r="T32" s="293" t="s">
        <v>20</v>
      </c>
      <c r="U32" s="310" t="s">
        <v>21</v>
      </c>
      <c r="V32" s="310" t="s">
        <v>22</v>
      </c>
      <c r="W32" s="310" t="s">
        <v>188</v>
      </c>
      <c r="X32" s="310"/>
      <c r="Y32" s="262"/>
      <c r="Z32" s="262"/>
      <c r="AA32" s="262" t="s">
        <v>23</v>
      </c>
      <c r="AB32" s="262"/>
      <c r="AC32" s="599"/>
      <c r="AD32" s="607"/>
      <c r="AF32" s="41"/>
      <c r="AG32" s="41"/>
    </row>
    <row r="33" spans="1:33" ht="29.25" customHeight="1" thickBot="1">
      <c r="A33" s="232"/>
      <c r="B33" s="233" t="s">
        <v>281</v>
      </c>
      <c r="C33" s="251">
        <v>181690</v>
      </c>
      <c r="D33" s="252">
        <v>99937</v>
      </c>
      <c r="E33" s="253">
        <v>2250</v>
      </c>
      <c r="F33" s="253">
        <v>300</v>
      </c>
      <c r="G33" s="253">
        <v>200</v>
      </c>
      <c r="H33" s="253"/>
      <c r="I33" s="307"/>
      <c r="J33" s="307"/>
      <c r="K33" s="252">
        <f>SUM(C33:J33)</f>
        <v>284377</v>
      </c>
      <c r="L33" s="234">
        <v>50700</v>
      </c>
      <c r="M33" s="234">
        <v>20480</v>
      </c>
      <c r="N33" s="234">
        <v>4440</v>
      </c>
      <c r="O33" s="234">
        <v>2250</v>
      </c>
      <c r="P33" s="234">
        <v>10</v>
      </c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>
        <v>11843</v>
      </c>
      <c r="AB33" s="234"/>
      <c r="AC33" s="234">
        <v>89723</v>
      </c>
      <c r="AD33" s="243">
        <v>194654</v>
      </c>
      <c r="AF33" s="41"/>
      <c r="AG33" s="41"/>
    </row>
    <row r="34" spans="1:33" ht="41.25" customHeight="1">
      <c r="A34" s="271">
        <v>16</v>
      </c>
      <c r="B34" s="275" t="s">
        <v>342</v>
      </c>
      <c r="C34" s="292">
        <v>11070</v>
      </c>
      <c r="D34" s="287">
        <f>ROUND(C34*55%,0)</f>
        <v>6089</v>
      </c>
      <c r="E34" s="282">
        <v>150</v>
      </c>
      <c r="F34" s="282"/>
      <c r="G34" s="282"/>
      <c r="H34" s="282"/>
      <c r="I34" s="282"/>
      <c r="J34" s="282"/>
      <c r="K34" s="288">
        <f t="shared" si="6"/>
        <v>17309</v>
      </c>
      <c r="L34" s="282">
        <v>3500</v>
      </c>
      <c r="M34" s="282">
        <v>2200</v>
      </c>
      <c r="N34" s="282">
        <v>200</v>
      </c>
      <c r="O34" s="282">
        <v>150</v>
      </c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90">
        <v>1061</v>
      </c>
      <c r="AB34" s="290"/>
      <c r="AC34" s="282">
        <f>L34+M34+N34+O34+P34+W34+AA34</f>
        <v>7111</v>
      </c>
      <c r="AD34" s="239">
        <f t="shared" si="7"/>
        <v>10198</v>
      </c>
      <c r="AF34" s="41"/>
      <c r="AG34" s="41"/>
    </row>
    <row r="35" spans="1:33" ht="41.25" customHeight="1">
      <c r="A35" s="271">
        <v>17</v>
      </c>
      <c r="B35" s="275" t="s">
        <v>343</v>
      </c>
      <c r="C35" s="280">
        <v>10790</v>
      </c>
      <c r="D35" s="287">
        <f aca="true" t="shared" si="8" ref="D35:D40">ROUND(C35*55%,0)</f>
        <v>5935</v>
      </c>
      <c r="E35" s="263">
        <v>150</v>
      </c>
      <c r="F35" s="263"/>
      <c r="G35" s="263"/>
      <c r="H35" s="263"/>
      <c r="I35" s="263"/>
      <c r="J35" s="263"/>
      <c r="K35" s="277">
        <f t="shared" si="6"/>
        <v>16875</v>
      </c>
      <c r="L35" s="263">
        <v>2500</v>
      </c>
      <c r="M35" s="263">
        <v>1650</v>
      </c>
      <c r="N35" s="263">
        <v>300</v>
      </c>
      <c r="O35" s="263">
        <v>150</v>
      </c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5">
        <v>473</v>
      </c>
      <c r="AB35" s="265"/>
      <c r="AC35" s="263">
        <f>SUM(L35:AB35)</f>
        <v>5073</v>
      </c>
      <c r="AD35" s="279">
        <f t="shared" si="7"/>
        <v>11802</v>
      </c>
      <c r="AF35" s="10"/>
      <c r="AG35" s="10"/>
    </row>
    <row r="36" spans="1:33" ht="41.25" customHeight="1">
      <c r="A36" s="271">
        <v>18</v>
      </c>
      <c r="B36" s="301" t="s">
        <v>344</v>
      </c>
      <c r="C36" s="276">
        <v>10790</v>
      </c>
      <c r="D36" s="287">
        <f t="shared" si="8"/>
        <v>5935</v>
      </c>
      <c r="E36" s="263">
        <v>150</v>
      </c>
      <c r="F36" s="263"/>
      <c r="G36" s="263"/>
      <c r="H36" s="263"/>
      <c r="I36" s="263"/>
      <c r="J36" s="263"/>
      <c r="K36" s="277">
        <f t="shared" si="6"/>
        <v>16875</v>
      </c>
      <c r="L36" s="263">
        <v>2000</v>
      </c>
      <c r="M36" s="263"/>
      <c r="N36" s="263">
        <v>300</v>
      </c>
      <c r="O36" s="263">
        <v>150</v>
      </c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5">
        <v>1028</v>
      </c>
      <c r="AB36" s="265"/>
      <c r="AC36" s="263">
        <f>L36+M36+N36+O36+P36+W36+AA36</f>
        <v>3478</v>
      </c>
      <c r="AD36" s="279">
        <f t="shared" si="7"/>
        <v>13397</v>
      </c>
      <c r="AF36" s="491"/>
      <c r="AG36" s="491"/>
    </row>
    <row r="37" spans="1:33" ht="41.25" customHeight="1">
      <c r="A37" s="271">
        <v>19</v>
      </c>
      <c r="B37" s="275" t="s">
        <v>345</v>
      </c>
      <c r="C37" s="303">
        <v>10550</v>
      </c>
      <c r="D37" s="287">
        <f t="shared" si="8"/>
        <v>5803</v>
      </c>
      <c r="E37" s="304">
        <v>150</v>
      </c>
      <c r="F37" s="304"/>
      <c r="G37" s="304"/>
      <c r="H37" s="304"/>
      <c r="I37" s="304"/>
      <c r="J37" s="304"/>
      <c r="K37" s="305">
        <f t="shared" si="6"/>
        <v>16503</v>
      </c>
      <c r="L37" s="304">
        <v>2000</v>
      </c>
      <c r="M37" s="304">
        <v>3400</v>
      </c>
      <c r="N37" s="304">
        <v>200</v>
      </c>
      <c r="O37" s="304">
        <v>150</v>
      </c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13">
        <v>919</v>
      </c>
      <c r="AB37" s="313"/>
      <c r="AC37" s="304">
        <f>L37+M37+N37+O37+P37+W37+AA37</f>
        <v>6669</v>
      </c>
      <c r="AD37" s="314">
        <f t="shared" si="7"/>
        <v>9834</v>
      </c>
      <c r="AF37" s="41"/>
      <c r="AG37" s="41"/>
    </row>
    <row r="38" spans="1:30" ht="41.25" customHeight="1">
      <c r="A38" s="271">
        <v>20</v>
      </c>
      <c r="B38" s="275" t="s">
        <v>346</v>
      </c>
      <c r="C38" s="286">
        <v>10790</v>
      </c>
      <c r="D38" s="287">
        <f t="shared" si="8"/>
        <v>5935</v>
      </c>
      <c r="E38" s="282">
        <v>150</v>
      </c>
      <c r="F38" s="282"/>
      <c r="G38" s="282"/>
      <c r="H38" s="282"/>
      <c r="I38" s="282"/>
      <c r="J38" s="282"/>
      <c r="K38" s="288">
        <f aca="true" t="shared" si="9" ref="K38:K54">SUM(C38:J38)</f>
        <v>16875</v>
      </c>
      <c r="L38" s="282">
        <v>2000</v>
      </c>
      <c r="M38" s="282"/>
      <c r="N38" s="282">
        <v>150</v>
      </c>
      <c r="O38" s="282">
        <v>200</v>
      </c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90">
        <v>729</v>
      </c>
      <c r="AB38" s="290"/>
      <c r="AC38" s="282">
        <f>SUM(L38:AB38)</f>
        <v>3079</v>
      </c>
      <c r="AD38" s="239">
        <f aca="true" t="shared" si="10" ref="AD38:AD54">K38-AC38</f>
        <v>13796</v>
      </c>
    </row>
    <row r="39" spans="1:33" ht="41.25" customHeight="1">
      <c r="A39" s="271">
        <v>21</v>
      </c>
      <c r="B39" s="275" t="s">
        <v>347</v>
      </c>
      <c r="C39" s="286">
        <v>9830</v>
      </c>
      <c r="D39" s="287">
        <f t="shared" si="8"/>
        <v>5407</v>
      </c>
      <c r="E39" s="282">
        <v>150</v>
      </c>
      <c r="F39" s="282"/>
      <c r="G39" s="282"/>
      <c r="H39" s="282"/>
      <c r="I39" s="282"/>
      <c r="J39" s="282"/>
      <c r="K39" s="288">
        <f t="shared" si="9"/>
        <v>15387</v>
      </c>
      <c r="L39" s="282">
        <v>2000</v>
      </c>
      <c r="M39" s="282"/>
      <c r="N39" s="282">
        <v>250</v>
      </c>
      <c r="O39" s="282">
        <v>150</v>
      </c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90">
        <v>1332</v>
      </c>
      <c r="AB39" s="290"/>
      <c r="AC39" s="282">
        <f>SUM(L39:AB39)</f>
        <v>3732</v>
      </c>
      <c r="AD39" s="239">
        <f t="shared" si="10"/>
        <v>11655</v>
      </c>
      <c r="AF39" s="41"/>
      <c r="AG39" s="41"/>
    </row>
    <row r="40" spans="1:33" ht="41.25" customHeight="1" thickBot="1">
      <c r="A40" s="271">
        <v>22</v>
      </c>
      <c r="B40" s="275" t="s">
        <v>348</v>
      </c>
      <c r="C40" s="280">
        <v>9830</v>
      </c>
      <c r="D40" s="287">
        <f t="shared" si="8"/>
        <v>5407</v>
      </c>
      <c r="E40" s="263">
        <v>150</v>
      </c>
      <c r="F40" s="263"/>
      <c r="G40" s="263"/>
      <c r="H40" s="263"/>
      <c r="I40" s="263"/>
      <c r="J40" s="263"/>
      <c r="K40" s="277">
        <f>SUM(C40:J40)</f>
        <v>15387</v>
      </c>
      <c r="L40" s="263">
        <v>1500</v>
      </c>
      <c r="M40" s="263">
        <v>2900</v>
      </c>
      <c r="N40" s="263">
        <v>200</v>
      </c>
      <c r="O40" s="263">
        <v>150</v>
      </c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5">
        <v>717</v>
      </c>
      <c r="AB40" s="265"/>
      <c r="AC40" s="263">
        <f>SUM(L40:AB40)</f>
        <v>5467</v>
      </c>
      <c r="AD40" s="279">
        <f>K40-AC40</f>
        <v>9920</v>
      </c>
      <c r="AF40" s="41"/>
      <c r="AG40" s="41"/>
    </row>
    <row r="41" spans="1:30" ht="27.75" customHeight="1" thickBot="1">
      <c r="A41" s="316"/>
      <c r="B41" s="492" t="s">
        <v>349</v>
      </c>
      <c r="C41" s="251">
        <f>SUM(C33:C40)</f>
        <v>255340</v>
      </c>
      <c r="D41" s="252">
        <f>SUM(D33:D40)</f>
        <v>140448</v>
      </c>
      <c r="E41" s="253">
        <f>SUM(E33:E40)</f>
        <v>3300</v>
      </c>
      <c r="F41" s="253">
        <f>SUM(F33:F40)</f>
        <v>300</v>
      </c>
      <c r="G41" s="253">
        <f>SUM(G33:G40)</f>
        <v>200</v>
      </c>
      <c r="H41" s="307"/>
      <c r="I41" s="307"/>
      <c r="J41" s="307"/>
      <c r="K41" s="252">
        <f aca="true" t="shared" si="11" ref="K41:P41">SUM(K33:K40)</f>
        <v>399588</v>
      </c>
      <c r="L41" s="253">
        <f t="shared" si="11"/>
        <v>66200</v>
      </c>
      <c r="M41" s="253">
        <f t="shared" si="11"/>
        <v>30630</v>
      </c>
      <c r="N41" s="253">
        <f t="shared" si="11"/>
        <v>6040</v>
      </c>
      <c r="O41" s="253">
        <f t="shared" si="11"/>
        <v>3350</v>
      </c>
      <c r="P41" s="253">
        <f t="shared" si="11"/>
        <v>10</v>
      </c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98">
        <f>SUM(AA33:AA40)</f>
        <v>18102</v>
      </c>
      <c r="AB41" s="298"/>
      <c r="AC41" s="253">
        <f>SUM(AC33:AC40)</f>
        <v>124332</v>
      </c>
      <c r="AD41" s="248">
        <f>SUM(AD33:AD40)</f>
        <v>275256</v>
      </c>
    </row>
    <row r="42" spans="1:31" ht="15.75" customHeight="1" thickBot="1">
      <c r="A42" s="608" t="s">
        <v>0</v>
      </c>
      <c r="B42" s="609"/>
      <c r="C42" s="609"/>
      <c r="D42" s="609"/>
      <c r="E42" s="609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609"/>
      <c r="X42" s="609"/>
      <c r="Y42" s="609"/>
      <c r="Z42" s="609"/>
      <c r="AA42" s="609"/>
      <c r="AB42" s="609"/>
      <c r="AC42" s="609"/>
      <c r="AD42" s="609"/>
      <c r="AE42" s="10"/>
    </row>
    <row r="43" spans="1:31" ht="19.5" customHeight="1" thickBot="1">
      <c r="A43" s="603" t="s">
        <v>439</v>
      </c>
      <c r="B43" s="604"/>
      <c r="C43" s="604"/>
      <c r="D43" s="604"/>
      <c r="E43" s="604"/>
      <c r="F43" s="604"/>
      <c r="G43" s="604"/>
      <c r="H43" s="604"/>
      <c r="I43" s="604"/>
      <c r="J43" s="604"/>
      <c r="K43" s="604"/>
      <c r="L43" s="604"/>
      <c r="M43" s="604"/>
      <c r="N43" s="604"/>
      <c r="O43" s="604"/>
      <c r="P43" s="604"/>
      <c r="Q43" s="604"/>
      <c r="R43" s="604"/>
      <c r="S43" s="604"/>
      <c r="T43" s="604"/>
      <c r="U43" s="604"/>
      <c r="V43" s="604"/>
      <c r="W43" s="604"/>
      <c r="X43" s="604"/>
      <c r="Y43" s="604"/>
      <c r="Z43" s="604"/>
      <c r="AA43" s="604"/>
      <c r="AB43" s="604"/>
      <c r="AC43" s="604"/>
      <c r="AD43" s="605"/>
      <c r="AE43" s="490"/>
    </row>
    <row r="44" spans="1:30" ht="27.75" customHeight="1">
      <c r="A44" s="611" t="s">
        <v>1</v>
      </c>
      <c r="B44" s="597" t="s">
        <v>2</v>
      </c>
      <c r="C44" s="597" t="s">
        <v>3</v>
      </c>
      <c r="D44" s="317"/>
      <c r="E44" s="598" t="s">
        <v>4</v>
      </c>
      <c r="F44" s="601" t="s">
        <v>5</v>
      </c>
      <c r="G44" s="597" t="s">
        <v>6</v>
      </c>
      <c r="H44" s="597"/>
      <c r="I44" s="597"/>
      <c r="J44" s="597"/>
      <c r="K44" s="261"/>
      <c r="L44" s="598" t="s">
        <v>7</v>
      </c>
      <c r="M44" s="598"/>
      <c r="N44" s="598"/>
      <c r="O44" s="598"/>
      <c r="P44" s="598"/>
      <c r="Q44" s="598"/>
      <c r="R44" s="598"/>
      <c r="S44" s="597" t="s">
        <v>8</v>
      </c>
      <c r="T44" s="597"/>
      <c r="U44" s="597"/>
      <c r="V44" s="597"/>
      <c r="W44" s="597"/>
      <c r="X44" s="597"/>
      <c r="Y44" s="597"/>
      <c r="Z44" s="597"/>
      <c r="AA44" s="597"/>
      <c r="AB44" s="597"/>
      <c r="AC44" s="597" t="s">
        <v>9</v>
      </c>
      <c r="AD44" s="606" t="s">
        <v>10</v>
      </c>
    </row>
    <row r="45" spans="1:30" ht="27.75" customHeight="1" thickBot="1">
      <c r="A45" s="611"/>
      <c r="B45" s="599"/>
      <c r="C45" s="599"/>
      <c r="D45" s="308" t="s">
        <v>189</v>
      </c>
      <c r="E45" s="600"/>
      <c r="F45" s="602"/>
      <c r="G45" s="293"/>
      <c r="H45" s="262"/>
      <c r="I45" s="262"/>
      <c r="J45" s="262"/>
      <c r="K45" s="309" t="s">
        <v>11</v>
      </c>
      <c r="L45" s="293" t="s">
        <v>12</v>
      </c>
      <c r="M45" s="293" t="s">
        <v>13</v>
      </c>
      <c r="N45" s="262" t="s">
        <v>14</v>
      </c>
      <c r="O45" s="262" t="s">
        <v>15</v>
      </c>
      <c r="P45" s="262" t="s">
        <v>16</v>
      </c>
      <c r="Q45" s="293" t="s">
        <v>17</v>
      </c>
      <c r="R45" s="293" t="s">
        <v>18</v>
      </c>
      <c r="S45" s="293" t="s">
        <v>19</v>
      </c>
      <c r="T45" s="293" t="s">
        <v>20</v>
      </c>
      <c r="U45" s="310" t="s">
        <v>21</v>
      </c>
      <c r="V45" s="310" t="s">
        <v>22</v>
      </c>
      <c r="W45" s="310" t="s">
        <v>188</v>
      </c>
      <c r="X45" s="310"/>
      <c r="Y45" s="262"/>
      <c r="Z45" s="262"/>
      <c r="AA45" s="262" t="s">
        <v>23</v>
      </c>
      <c r="AB45" s="262"/>
      <c r="AC45" s="599"/>
      <c r="AD45" s="607"/>
    </row>
    <row r="46" spans="1:30" ht="22.5" customHeight="1" thickBot="1">
      <c r="A46" s="318"/>
      <c r="B46" s="233" t="s">
        <v>283</v>
      </c>
      <c r="C46" s="297">
        <v>255340</v>
      </c>
      <c r="D46" s="254">
        <v>140448</v>
      </c>
      <c r="E46" s="298">
        <v>3300</v>
      </c>
      <c r="F46" s="298">
        <v>300</v>
      </c>
      <c r="G46" s="297">
        <v>200</v>
      </c>
      <c r="H46" s="298"/>
      <c r="I46" s="298"/>
      <c r="J46" s="298"/>
      <c r="K46" s="298">
        <f>SUM(C46:J46)</f>
        <v>399588</v>
      </c>
      <c r="L46" s="297">
        <v>66200</v>
      </c>
      <c r="M46" s="297">
        <v>30630</v>
      </c>
      <c r="N46" s="298">
        <v>6040</v>
      </c>
      <c r="O46" s="298">
        <v>3350</v>
      </c>
      <c r="P46" s="298">
        <v>10</v>
      </c>
      <c r="Q46" s="297"/>
      <c r="R46" s="297"/>
      <c r="S46" s="297"/>
      <c r="T46" s="297"/>
      <c r="U46" s="319"/>
      <c r="V46" s="319"/>
      <c r="W46" s="319"/>
      <c r="X46" s="319"/>
      <c r="Y46" s="298"/>
      <c r="Z46" s="298"/>
      <c r="AA46" s="298">
        <v>18102</v>
      </c>
      <c r="AB46" s="298"/>
      <c r="AC46" s="297">
        <v>124332</v>
      </c>
      <c r="AD46" s="320">
        <v>275256</v>
      </c>
    </row>
    <row r="47" spans="1:33" ht="41.25" customHeight="1">
      <c r="A47" s="271">
        <v>23</v>
      </c>
      <c r="B47" s="275" t="s">
        <v>334</v>
      </c>
      <c r="C47" s="280">
        <v>9830</v>
      </c>
      <c r="D47" s="237">
        <f>ROUND(C47*55%,0)</f>
        <v>5407</v>
      </c>
      <c r="E47" s="263">
        <v>150</v>
      </c>
      <c r="F47" s="263"/>
      <c r="G47" s="263"/>
      <c r="H47" s="263"/>
      <c r="I47" s="263"/>
      <c r="J47" s="263"/>
      <c r="K47" s="277">
        <f t="shared" si="9"/>
        <v>15387</v>
      </c>
      <c r="L47" s="321">
        <v>1250</v>
      </c>
      <c r="M47" s="321">
        <v>2000</v>
      </c>
      <c r="N47" s="321">
        <v>200</v>
      </c>
      <c r="O47" s="321">
        <v>150</v>
      </c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322">
        <v>1229</v>
      </c>
      <c r="AB47" s="300"/>
      <c r="AC47" s="263">
        <f>L47+M47+N47+O47+P47+W47+AA47</f>
        <v>4829</v>
      </c>
      <c r="AD47" s="279">
        <f t="shared" si="10"/>
        <v>10558</v>
      </c>
      <c r="AF47" s="41"/>
      <c r="AG47" s="41"/>
    </row>
    <row r="48" spans="1:33" ht="41.25" customHeight="1">
      <c r="A48" s="271">
        <v>24</v>
      </c>
      <c r="B48" s="275" t="s">
        <v>335</v>
      </c>
      <c r="C48" s="276">
        <v>9830</v>
      </c>
      <c r="D48" s="237">
        <f aca="true" t="shared" si="12" ref="D48:D54">ROUND(C48*55%,0)</f>
        <v>5407</v>
      </c>
      <c r="E48" s="263">
        <v>150</v>
      </c>
      <c r="F48" s="263"/>
      <c r="G48" s="263"/>
      <c r="H48" s="263"/>
      <c r="I48" s="263"/>
      <c r="J48" s="263"/>
      <c r="K48" s="277">
        <f t="shared" si="9"/>
        <v>15387</v>
      </c>
      <c r="L48" s="263">
        <v>2500</v>
      </c>
      <c r="M48" s="263">
        <v>800</v>
      </c>
      <c r="N48" s="263">
        <v>200</v>
      </c>
      <c r="O48" s="263">
        <v>150</v>
      </c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5">
        <v>798</v>
      </c>
      <c r="AB48" s="265"/>
      <c r="AC48" s="263">
        <f>L48+M48+N48+O48+P48+W48+AA48</f>
        <v>4448</v>
      </c>
      <c r="AD48" s="279">
        <f t="shared" si="10"/>
        <v>10939</v>
      </c>
      <c r="AF48" s="491"/>
      <c r="AG48" s="491"/>
    </row>
    <row r="49" spans="1:33" ht="41.25" customHeight="1">
      <c r="A49" s="271">
        <v>25</v>
      </c>
      <c r="B49" s="275" t="s">
        <v>336</v>
      </c>
      <c r="C49" s="280">
        <v>9590</v>
      </c>
      <c r="D49" s="237">
        <f t="shared" si="12"/>
        <v>5275</v>
      </c>
      <c r="E49" s="263">
        <v>150</v>
      </c>
      <c r="F49" s="263"/>
      <c r="G49" s="263"/>
      <c r="H49" s="263"/>
      <c r="I49" s="263"/>
      <c r="J49" s="263"/>
      <c r="K49" s="277">
        <f t="shared" si="9"/>
        <v>15015</v>
      </c>
      <c r="L49" s="263">
        <v>2000</v>
      </c>
      <c r="M49" s="263"/>
      <c r="N49" s="263">
        <v>350</v>
      </c>
      <c r="O49" s="263">
        <v>150</v>
      </c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5">
        <v>877</v>
      </c>
      <c r="AB49" s="265"/>
      <c r="AC49" s="263">
        <f>SUM(L49:AB49)</f>
        <v>3377</v>
      </c>
      <c r="AD49" s="279">
        <f t="shared" si="10"/>
        <v>11638</v>
      </c>
      <c r="AF49" s="10"/>
      <c r="AG49" s="10"/>
    </row>
    <row r="50" spans="1:33" ht="41.25" customHeight="1">
      <c r="A50" s="271">
        <v>26</v>
      </c>
      <c r="B50" s="275" t="s">
        <v>337</v>
      </c>
      <c r="C50" s="280">
        <v>9390</v>
      </c>
      <c r="D50" s="237">
        <f t="shared" si="12"/>
        <v>5165</v>
      </c>
      <c r="E50" s="263">
        <v>150</v>
      </c>
      <c r="F50" s="263"/>
      <c r="G50" s="263"/>
      <c r="H50" s="263"/>
      <c r="I50" s="263"/>
      <c r="J50" s="263"/>
      <c r="K50" s="277">
        <f t="shared" si="9"/>
        <v>14705</v>
      </c>
      <c r="L50" s="263">
        <v>1300</v>
      </c>
      <c r="M50" s="263">
        <v>2000</v>
      </c>
      <c r="N50" s="263">
        <v>250</v>
      </c>
      <c r="O50" s="263">
        <v>150</v>
      </c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5">
        <v>1229</v>
      </c>
      <c r="AB50" s="265"/>
      <c r="AC50" s="263">
        <f>L50+M50+N50+O50+P50+W50+AA50</f>
        <v>4929</v>
      </c>
      <c r="AD50" s="279">
        <f t="shared" si="10"/>
        <v>9776</v>
      </c>
      <c r="AF50" s="41"/>
      <c r="AG50" s="41"/>
    </row>
    <row r="51" spans="1:33" ht="41.25" customHeight="1">
      <c r="A51" s="271">
        <v>27</v>
      </c>
      <c r="B51" s="275" t="s">
        <v>338</v>
      </c>
      <c r="C51" s="276">
        <v>9390</v>
      </c>
      <c r="D51" s="237">
        <f t="shared" si="12"/>
        <v>5165</v>
      </c>
      <c r="E51" s="263">
        <v>150</v>
      </c>
      <c r="F51" s="263"/>
      <c r="G51" s="263"/>
      <c r="H51" s="263"/>
      <c r="I51" s="263"/>
      <c r="J51" s="263"/>
      <c r="K51" s="277">
        <f t="shared" si="9"/>
        <v>14705</v>
      </c>
      <c r="L51" s="263">
        <v>2000</v>
      </c>
      <c r="M51" s="263"/>
      <c r="N51" s="263">
        <v>200</v>
      </c>
      <c r="O51" s="263">
        <v>150</v>
      </c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5">
        <v>1238</v>
      </c>
      <c r="AB51" s="265"/>
      <c r="AC51" s="263">
        <f>L51+M51+N51+O51+P51+W51+AA51</f>
        <v>3588</v>
      </c>
      <c r="AD51" s="279">
        <f t="shared" si="10"/>
        <v>11117</v>
      </c>
      <c r="AF51" s="491"/>
      <c r="AG51" s="491"/>
    </row>
    <row r="52" spans="1:33" ht="41.25" customHeight="1">
      <c r="A52" s="271">
        <v>28</v>
      </c>
      <c r="B52" s="285" t="s">
        <v>339</v>
      </c>
      <c r="C52" s="280">
        <v>8790</v>
      </c>
      <c r="D52" s="237">
        <f t="shared" si="12"/>
        <v>4835</v>
      </c>
      <c r="E52" s="263">
        <v>150</v>
      </c>
      <c r="F52" s="263"/>
      <c r="G52" s="263"/>
      <c r="H52" s="263"/>
      <c r="I52" s="263"/>
      <c r="J52" s="263"/>
      <c r="K52" s="277">
        <f t="shared" si="9"/>
        <v>13775</v>
      </c>
      <c r="L52" s="263">
        <v>1250</v>
      </c>
      <c r="M52" s="263"/>
      <c r="N52" s="263">
        <v>200</v>
      </c>
      <c r="O52" s="263">
        <v>150</v>
      </c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315">
        <v>578</v>
      </c>
      <c r="AB52" s="265"/>
      <c r="AC52" s="237">
        <f>SUM(L52:AB52)</f>
        <v>2178</v>
      </c>
      <c r="AD52" s="279">
        <f t="shared" si="10"/>
        <v>11597</v>
      </c>
      <c r="AF52" s="41"/>
      <c r="AG52" s="41"/>
    </row>
    <row r="53" spans="1:33" ht="41.25" customHeight="1">
      <c r="A53" s="271">
        <v>29</v>
      </c>
      <c r="B53" s="285" t="s">
        <v>340</v>
      </c>
      <c r="C53" s="303">
        <v>8990</v>
      </c>
      <c r="D53" s="237">
        <f t="shared" si="12"/>
        <v>4945</v>
      </c>
      <c r="E53" s="304">
        <v>150</v>
      </c>
      <c r="F53" s="304"/>
      <c r="G53" s="304"/>
      <c r="H53" s="304"/>
      <c r="I53" s="304"/>
      <c r="J53" s="304"/>
      <c r="K53" s="305">
        <f t="shared" si="9"/>
        <v>14085</v>
      </c>
      <c r="L53" s="304">
        <v>1000</v>
      </c>
      <c r="M53" s="304"/>
      <c r="N53" s="304">
        <v>300</v>
      </c>
      <c r="O53" s="304">
        <v>150</v>
      </c>
      <c r="P53" s="304"/>
      <c r="Q53" s="304"/>
      <c r="R53" s="304"/>
      <c r="S53" s="304"/>
      <c r="T53" s="304"/>
      <c r="U53" s="304"/>
      <c r="V53" s="304"/>
      <c r="W53" s="304"/>
      <c r="X53" s="304"/>
      <c r="Y53" s="304"/>
      <c r="Z53" s="304"/>
      <c r="AA53" s="313">
        <v>196</v>
      </c>
      <c r="AB53" s="313"/>
      <c r="AC53" s="304">
        <f>SUM(L53:AB53)</f>
        <v>1646</v>
      </c>
      <c r="AD53" s="314">
        <f t="shared" si="10"/>
        <v>12439</v>
      </c>
      <c r="AF53" s="41"/>
      <c r="AG53" s="41"/>
    </row>
    <row r="54" spans="1:33" ht="41.25" customHeight="1" thickBot="1">
      <c r="A54" s="271">
        <v>30</v>
      </c>
      <c r="B54" s="275" t="s">
        <v>284</v>
      </c>
      <c r="C54" s="280">
        <v>8990</v>
      </c>
      <c r="D54" s="237">
        <f t="shared" si="12"/>
        <v>4945</v>
      </c>
      <c r="E54" s="263">
        <v>150</v>
      </c>
      <c r="F54" s="263"/>
      <c r="G54" s="263"/>
      <c r="H54" s="263"/>
      <c r="I54" s="263"/>
      <c r="J54" s="263"/>
      <c r="K54" s="277">
        <f t="shared" si="9"/>
        <v>14085</v>
      </c>
      <c r="L54" s="263">
        <v>2000</v>
      </c>
      <c r="M54" s="263"/>
      <c r="N54" s="263">
        <v>300</v>
      </c>
      <c r="O54" s="263">
        <v>150</v>
      </c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265">
        <v>404</v>
      </c>
      <c r="AB54" s="265"/>
      <c r="AC54" s="263">
        <f>SUM(L54:AB54)</f>
        <v>2854</v>
      </c>
      <c r="AD54" s="279">
        <f t="shared" si="10"/>
        <v>11231</v>
      </c>
      <c r="AF54" s="41"/>
      <c r="AG54" s="41"/>
    </row>
    <row r="55" spans="1:30" ht="27.75" customHeight="1" thickBot="1">
      <c r="A55" s="316"/>
      <c r="B55" s="233" t="s">
        <v>285</v>
      </c>
      <c r="C55" s="251">
        <f>SUM(C46:C54)</f>
        <v>330140</v>
      </c>
      <c r="D55" s="252">
        <f>SUM(D46:D54)</f>
        <v>181592</v>
      </c>
      <c r="E55" s="253">
        <f>SUM(E46:E54)</f>
        <v>4500</v>
      </c>
      <c r="F55" s="253">
        <f>SUM(F46:F54)</f>
        <v>300</v>
      </c>
      <c r="G55" s="253">
        <f>SUM(G46:G54)</f>
        <v>200</v>
      </c>
      <c r="H55" s="307"/>
      <c r="I55" s="307"/>
      <c r="J55" s="307"/>
      <c r="K55" s="252">
        <f aca="true" t="shared" si="13" ref="K55:P55">SUM(K46:K54)</f>
        <v>516732</v>
      </c>
      <c r="L55" s="253">
        <f t="shared" si="13"/>
        <v>79500</v>
      </c>
      <c r="M55" s="253">
        <f t="shared" si="13"/>
        <v>35430</v>
      </c>
      <c r="N55" s="253">
        <f t="shared" si="13"/>
        <v>8040</v>
      </c>
      <c r="O55" s="253">
        <f t="shared" si="13"/>
        <v>4550</v>
      </c>
      <c r="P55" s="253">
        <f t="shared" si="13"/>
        <v>10</v>
      </c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98">
        <f>SUM(AA46:AA54)</f>
        <v>24651</v>
      </c>
      <c r="AB55" s="298"/>
      <c r="AC55" s="253">
        <f>SUM(AC46:AC54)</f>
        <v>152181</v>
      </c>
      <c r="AD55" s="248">
        <f>SUM(AD46:AD54)</f>
        <v>364551</v>
      </c>
    </row>
    <row r="56" spans="1:31" ht="18" customHeight="1" thickBot="1">
      <c r="A56" s="608" t="s">
        <v>0</v>
      </c>
      <c r="B56" s="609"/>
      <c r="C56" s="609"/>
      <c r="D56" s="609"/>
      <c r="E56" s="609"/>
      <c r="F56" s="609"/>
      <c r="G56" s="609"/>
      <c r="H56" s="609"/>
      <c r="I56" s="609"/>
      <c r="J56" s="609"/>
      <c r="K56" s="609"/>
      <c r="L56" s="609"/>
      <c r="M56" s="609"/>
      <c r="N56" s="609"/>
      <c r="O56" s="609"/>
      <c r="P56" s="609"/>
      <c r="Q56" s="609"/>
      <c r="R56" s="609"/>
      <c r="S56" s="609"/>
      <c r="T56" s="609"/>
      <c r="U56" s="609"/>
      <c r="V56" s="609"/>
      <c r="W56" s="609"/>
      <c r="X56" s="609"/>
      <c r="Y56" s="609"/>
      <c r="Z56" s="609"/>
      <c r="AA56" s="609"/>
      <c r="AB56" s="609"/>
      <c r="AC56" s="609"/>
      <c r="AD56" s="609"/>
      <c r="AE56" s="10"/>
    </row>
    <row r="57" spans="1:31" ht="19.5" customHeight="1" thickBot="1">
      <c r="A57" s="323"/>
      <c r="B57" s="603" t="s">
        <v>351</v>
      </c>
      <c r="C57" s="604"/>
      <c r="D57" s="604"/>
      <c r="E57" s="604"/>
      <c r="F57" s="604"/>
      <c r="G57" s="604"/>
      <c r="H57" s="604"/>
      <c r="I57" s="604"/>
      <c r="J57" s="604"/>
      <c r="K57" s="604"/>
      <c r="L57" s="604"/>
      <c r="M57" s="604"/>
      <c r="N57" s="604"/>
      <c r="O57" s="604"/>
      <c r="P57" s="604"/>
      <c r="Q57" s="604"/>
      <c r="R57" s="604"/>
      <c r="S57" s="604"/>
      <c r="T57" s="604"/>
      <c r="U57" s="604"/>
      <c r="V57" s="604"/>
      <c r="W57" s="604"/>
      <c r="X57" s="604"/>
      <c r="Y57" s="604"/>
      <c r="Z57" s="604"/>
      <c r="AA57" s="604"/>
      <c r="AB57" s="604"/>
      <c r="AC57" s="604"/>
      <c r="AD57" s="605"/>
      <c r="AE57" s="490"/>
    </row>
    <row r="58" spans="1:30" ht="27.75" customHeight="1">
      <c r="A58" s="610" t="s">
        <v>1</v>
      </c>
      <c r="B58" s="597" t="s">
        <v>2</v>
      </c>
      <c r="C58" s="597" t="s">
        <v>3</v>
      </c>
      <c r="D58" s="317"/>
      <c r="E58" s="598" t="s">
        <v>4</v>
      </c>
      <c r="F58" s="601" t="s">
        <v>5</v>
      </c>
      <c r="G58" s="597" t="s">
        <v>6</v>
      </c>
      <c r="H58" s="597"/>
      <c r="I58" s="597"/>
      <c r="J58" s="597"/>
      <c r="K58" s="261"/>
      <c r="L58" s="598" t="s">
        <v>7</v>
      </c>
      <c r="M58" s="598"/>
      <c r="N58" s="598"/>
      <c r="O58" s="598"/>
      <c r="P58" s="598"/>
      <c r="Q58" s="598"/>
      <c r="R58" s="598"/>
      <c r="S58" s="597" t="s">
        <v>8</v>
      </c>
      <c r="T58" s="597"/>
      <c r="U58" s="597"/>
      <c r="V58" s="597"/>
      <c r="W58" s="597"/>
      <c r="X58" s="597"/>
      <c r="Y58" s="597"/>
      <c r="Z58" s="597"/>
      <c r="AA58" s="597"/>
      <c r="AB58" s="597"/>
      <c r="AC58" s="597" t="s">
        <v>9</v>
      </c>
      <c r="AD58" s="606" t="s">
        <v>10</v>
      </c>
    </row>
    <row r="59" spans="1:30" ht="27.75" customHeight="1" thickBot="1">
      <c r="A59" s="611"/>
      <c r="B59" s="599"/>
      <c r="C59" s="599"/>
      <c r="D59" s="308" t="s">
        <v>189</v>
      </c>
      <c r="E59" s="600"/>
      <c r="F59" s="602"/>
      <c r="G59" s="293"/>
      <c r="H59" s="262"/>
      <c r="I59" s="262"/>
      <c r="J59" s="262"/>
      <c r="K59" s="309" t="s">
        <v>11</v>
      </c>
      <c r="L59" s="293" t="s">
        <v>12</v>
      </c>
      <c r="M59" s="293" t="s">
        <v>13</v>
      </c>
      <c r="N59" s="262" t="s">
        <v>14</v>
      </c>
      <c r="O59" s="262" t="s">
        <v>15</v>
      </c>
      <c r="P59" s="262" t="s">
        <v>16</v>
      </c>
      <c r="Q59" s="293" t="s">
        <v>17</v>
      </c>
      <c r="R59" s="293" t="s">
        <v>18</v>
      </c>
      <c r="S59" s="293" t="s">
        <v>19</v>
      </c>
      <c r="T59" s="293" t="s">
        <v>20</v>
      </c>
      <c r="U59" s="310" t="s">
        <v>21</v>
      </c>
      <c r="V59" s="310" t="s">
        <v>22</v>
      </c>
      <c r="W59" s="310" t="s">
        <v>188</v>
      </c>
      <c r="X59" s="310"/>
      <c r="Y59" s="262"/>
      <c r="Z59" s="262"/>
      <c r="AA59" s="262" t="s">
        <v>23</v>
      </c>
      <c r="AB59" s="262"/>
      <c r="AC59" s="599"/>
      <c r="AD59" s="607"/>
    </row>
    <row r="60" spans="1:30" ht="26.25" customHeight="1" thickBot="1">
      <c r="A60" s="318"/>
      <c r="B60" s="233" t="s">
        <v>285</v>
      </c>
      <c r="C60" s="297">
        <v>330140</v>
      </c>
      <c r="D60" s="254">
        <v>181592</v>
      </c>
      <c r="E60" s="298">
        <v>4500</v>
      </c>
      <c r="F60" s="298">
        <v>300</v>
      </c>
      <c r="G60" s="297">
        <v>200</v>
      </c>
      <c r="H60" s="298"/>
      <c r="I60" s="298"/>
      <c r="J60" s="298"/>
      <c r="K60" s="298">
        <f>SUM(C60:J60)</f>
        <v>516732</v>
      </c>
      <c r="L60" s="297">
        <v>79500</v>
      </c>
      <c r="M60" s="297">
        <v>35430</v>
      </c>
      <c r="N60" s="298">
        <v>8040</v>
      </c>
      <c r="O60" s="298">
        <v>4550</v>
      </c>
      <c r="P60" s="298">
        <v>10</v>
      </c>
      <c r="Q60" s="297"/>
      <c r="R60" s="297"/>
      <c r="S60" s="297"/>
      <c r="T60" s="297"/>
      <c r="U60" s="319"/>
      <c r="V60" s="319"/>
      <c r="W60" s="319"/>
      <c r="X60" s="319"/>
      <c r="Y60" s="298"/>
      <c r="Z60" s="298"/>
      <c r="AA60" s="298">
        <v>24651</v>
      </c>
      <c r="AB60" s="298"/>
      <c r="AC60" s="297">
        <v>152181</v>
      </c>
      <c r="AD60" s="320">
        <v>364551</v>
      </c>
    </row>
    <row r="61" spans="1:30" ht="41.25" customHeight="1">
      <c r="A61" s="271">
        <v>31</v>
      </c>
      <c r="B61" s="275" t="s">
        <v>334</v>
      </c>
      <c r="C61" s="303">
        <v>8990</v>
      </c>
      <c r="D61" s="281">
        <f>ROUND(C61*55%,0.44)</f>
        <v>4945</v>
      </c>
      <c r="E61" s="304">
        <v>150</v>
      </c>
      <c r="F61" s="304"/>
      <c r="G61" s="304"/>
      <c r="H61" s="304"/>
      <c r="I61" s="304"/>
      <c r="J61" s="304"/>
      <c r="K61" s="305">
        <f aca="true" t="shared" si="14" ref="K61:K66">SUM(C61:J61)</f>
        <v>14085</v>
      </c>
      <c r="L61" s="304">
        <v>2250</v>
      </c>
      <c r="M61" s="304">
        <v>1000</v>
      </c>
      <c r="N61" s="304">
        <v>200</v>
      </c>
      <c r="O61" s="304">
        <v>150</v>
      </c>
      <c r="P61" s="304"/>
      <c r="Q61" s="304"/>
      <c r="R61" s="304"/>
      <c r="S61" s="304"/>
      <c r="T61" s="304"/>
      <c r="U61" s="304"/>
      <c r="V61" s="304"/>
      <c r="W61" s="304"/>
      <c r="X61" s="304"/>
      <c r="Y61" s="304"/>
      <c r="Z61" s="304"/>
      <c r="AA61" s="313">
        <v>497</v>
      </c>
      <c r="AB61" s="313"/>
      <c r="AC61" s="304">
        <f aca="true" t="shared" si="15" ref="AC61:AC66">SUM(L61:AB61)</f>
        <v>4097</v>
      </c>
      <c r="AD61" s="314">
        <f aca="true" t="shared" si="16" ref="AD61:AD66">K61-AC61</f>
        <v>9988</v>
      </c>
    </row>
    <row r="62" spans="1:30" ht="41.25" customHeight="1">
      <c r="A62" s="271">
        <v>32</v>
      </c>
      <c r="B62" s="275" t="s">
        <v>335</v>
      </c>
      <c r="C62" s="280">
        <v>8790</v>
      </c>
      <c r="D62" s="281">
        <f aca="true" t="shared" si="17" ref="D62:D67">ROUND(C62*55%,0.44)</f>
        <v>4835</v>
      </c>
      <c r="E62" s="263">
        <v>150</v>
      </c>
      <c r="F62" s="263"/>
      <c r="G62" s="263"/>
      <c r="H62" s="263"/>
      <c r="I62" s="263"/>
      <c r="J62" s="263"/>
      <c r="K62" s="277">
        <f t="shared" si="14"/>
        <v>13775</v>
      </c>
      <c r="L62" s="263">
        <v>1000</v>
      </c>
      <c r="M62" s="263"/>
      <c r="N62" s="263">
        <v>300</v>
      </c>
      <c r="O62" s="263">
        <v>150</v>
      </c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5">
        <v>827</v>
      </c>
      <c r="AB62" s="265"/>
      <c r="AC62" s="263">
        <f t="shared" si="15"/>
        <v>2277</v>
      </c>
      <c r="AD62" s="279">
        <f t="shared" si="16"/>
        <v>11498</v>
      </c>
    </row>
    <row r="63" spans="1:30" ht="41.25" customHeight="1">
      <c r="A63" s="271">
        <v>33</v>
      </c>
      <c r="B63" s="275" t="s">
        <v>336</v>
      </c>
      <c r="C63" s="280">
        <v>8790</v>
      </c>
      <c r="D63" s="281">
        <f t="shared" si="17"/>
        <v>4835</v>
      </c>
      <c r="E63" s="263">
        <v>150</v>
      </c>
      <c r="F63" s="263"/>
      <c r="G63" s="263"/>
      <c r="H63" s="263"/>
      <c r="I63" s="263"/>
      <c r="J63" s="263"/>
      <c r="K63" s="277">
        <f t="shared" si="14"/>
        <v>13775</v>
      </c>
      <c r="L63" s="263">
        <v>1500</v>
      </c>
      <c r="M63" s="263"/>
      <c r="N63" s="263">
        <v>300</v>
      </c>
      <c r="O63" s="263">
        <v>150</v>
      </c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5">
        <v>538</v>
      </c>
      <c r="AB63" s="265"/>
      <c r="AC63" s="263">
        <f t="shared" si="15"/>
        <v>2488</v>
      </c>
      <c r="AD63" s="279">
        <f t="shared" si="16"/>
        <v>11287</v>
      </c>
    </row>
    <row r="64" spans="1:30" ht="41.25" customHeight="1">
      <c r="A64" s="271">
        <v>34</v>
      </c>
      <c r="B64" s="275" t="s">
        <v>337</v>
      </c>
      <c r="C64" s="280">
        <v>8790</v>
      </c>
      <c r="D64" s="281">
        <f t="shared" si="17"/>
        <v>4835</v>
      </c>
      <c r="E64" s="263">
        <v>150</v>
      </c>
      <c r="F64" s="263"/>
      <c r="G64" s="263"/>
      <c r="H64" s="263"/>
      <c r="I64" s="263"/>
      <c r="J64" s="263"/>
      <c r="K64" s="277">
        <f t="shared" si="14"/>
        <v>13775</v>
      </c>
      <c r="L64" s="263">
        <v>1500</v>
      </c>
      <c r="M64" s="263">
        <v>750</v>
      </c>
      <c r="N64" s="263">
        <v>300</v>
      </c>
      <c r="O64" s="263">
        <v>150</v>
      </c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5">
        <v>662</v>
      </c>
      <c r="AB64" s="265"/>
      <c r="AC64" s="263">
        <f t="shared" si="15"/>
        <v>3362</v>
      </c>
      <c r="AD64" s="279">
        <f t="shared" si="16"/>
        <v>10413</v>
      </c>
    </row>
    <row r="65" spans="1:30" ht="39" customHeight="1">
      <c r="A65" s="271">
        <v>35</v>
      </c>
      <c r="B65" s="275" t="s">
        <v>338</v>
      </c>
      <c r="C65" s="280">
        <v>8790</v>
      </c>
      <c r="D65" s="281">
        <f t="shared" si="17"/>
        <v>4835</v>
      </c>
      <c r="E65" s="263">
        <v>150</v>
      </c>
      <c r="F65" s="263"/>
      <c r="G65" s="263"/>
      <c r="H65" s="263"/>
      <c r="I65" s="263"/>
      <c r="J65" s="263"/>
      <c r="K65" s="277">
        <f t="shared" si="14"/>
        <v>13775</v>
      </c>
      <c r="L65" s="263">
        <v>1000</v>
      </c>
      <c r="M65" s="263">
        <v>0</v>
      </c>
      <c r="N65" s="263">
        <v>300</v>
      </c>
      <c r="O65" s="263">
        <v>150</v>
      </c>
      <c r="P65" s="263"/>
      <c r="Q65" s="263"/>
      <c r="R65" s="263"/>
      <c r="S65" s="263"/>
      <c r="T65" s="263"/>
      <c r="U65" s="263"/>
      <c r="V65" s="263"/>
      <c r="W65" s="263"/>
      <c r="X65" s="263"/>
      <c r="Y65" s="263"/>
      <c r="Z65" s="263"/>
      <c r="AA65" s="265">
        <v>350</v>
      </c>
      <c r="AB65" s="265"/>
      <c r="AC65" s="263">
        <f t="shared" si="15"/>
        <v>1800</v>
      </c>
      <c r="AD65" s="279">
        <f t="shared" si="16"/>
        <v>11975</v>
      </c>
    </row>
    <row r="66" spans="1:30" ht="39" customHeight="1">
      <c r="A66" s="271">
        <v>36</v>
      </c>
      <c r="B66" s="285" t="s">
        <v>339</v>
      </c>
      <c r="C66" s="377">
        <v>9190</v>
      </c>
      <c r="D66" s="378">
        <f t="shared" si="17"/>
        <v>5055</v>
      </c>
      <c r="E66" s="328">
        <v>150</v>
      </c>
      <c r="F66" s="4"/>
      <c r="G66" s="4"/>
      <c r="H66" s="4"/>
      <c r="I66" s="4"/>
      <c r="J66" s="4"/>
      <c r="K66" s="379">
        <f t="shared" si="14"/>
        <v>14395</v>
      </c>
      <c r="L66" s="328">
        <v>1500</v>
      </c>
      <c r="M66" s="328">
        <v>0</v>
      </c>
      <c r="N66" s="328">
        <v>300</v>
      </c>
      <c r="O66" s="4">
        <v>150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>
        <v>105</v>
      </c>
      <c r="AB66" s="4"/>
      <c r="AC66" s="4">
        <f t="shared" si="15"/>
        <v>2055</v>
      </c>
      <c r="AD66" s="279">
        <f t="shared" si="16"/>
        <v>12340</v>
      </c>
    </row>
    <row r="67" spans="1:30" ht="39" customHeight="1">
      <c r="A67" s="271">
        <v>37</v>
      </c>
      <c r="B67" s="285" t="s">
        <v>340</v>
      </c>
      <c r="C67" s="377">
        <v>10790</v>
      </c>
      <c r="D67" s="378">
        <f t="shared" si="17"/>
        <v>5935</v>
      </c>
      <c r="E67" s="328">
        <v>150</v>
      </c>
      <c r="F67" s="4"/>
      <c r="G67" s="4"/>
      <c r="H67" s="4"/>
      <c r="I67" s="4"/>
      <c r="J67" s="4"/>
      <c r="K67" s="379">
        <f>SUM(C67:J67)</f>
        <v>16875</v>
      </c>
      <c r="L67" s="328">
        <v>1500</v>
      </c>
      <c r="M67" s="328">
        <v>4000</v>
      </c>
      <c r="N67" s="328">
        <v>740</v>
      </c>
      <c r="O67" s="4">
        <v>150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>
        <v>618</v>
      </c>
      <c r="AB67" s="4"/>
      <c r="AC67" s="4">
        <f>SUM(L67:AB67)</f>
        <v>7008</v>
      </c>
      <c r="AD67" s="279">
        <f>K67-AC67</f>
        <v>9867</v>
      </c>
    </row>
    <row r="68" spans="1:30" ht="41.25" customHeight="1" thickBot="1">
      <c r="A68" s="271">
        <v>38</v>
      </c>
      <c r="B68" s="324" t="s">
        <v>352</v>
      </c>
      <c r="C68" s="303">
        <v>5380</v>
      </c>
      <c r="D68" s="281">
        <f>ROUND(C68*55%,0.44)</f>
        <v>2959</v>
      </c>
      <c r="E68" s="325">
        <v>150</v>
      </c>
      <c r="F68" s="325"/>
      <c r="G68" s="326"/>
      <c r="H68" s="325"/>
      <c r="I68" s="325"/>
      <c r="J68" s="325"/>
      <c r="K68" s="305">
        <f>SUM(C68:J68)</f>
        <v>8489</v>
      </c>
      <c r="L68" s="325">
        <v>800</v>
      </c>
      <c r="M68" s="325">
        <v>625</v>
      </c>
      <c r="N68" s="325">
        <v>250</v>
      </c>
      <c r="O68" s="325">
        <v>150</v>
      </c>
      <c r="P68" s="325"/>
      <c r="Q68" s="325"/>
      <c r="R68" s="325"/>
      <c r="S68" s="325"/>
      <c r="T68" s="325"/>
      <c r="U68" s="325"/>
      <c r="V68" s="325"/>
      <c r="W68" s="304"/>
      <c r="X68" s="325"/>
      <c r="Y68" s="325"/>
      <c r="Z68" s="325"/>
      <c r="AA68" s="326">
        <v>210</v>
      </c>
      <c r="AB68" s="325"/>
      <c r="AC68" s="304">
        <f>SUM(L68:AB68)</f>
        <v>2035</v>
      </c>
      <c r="AD68" s="314">
        <f>K68-AC68</f>
        <v>6454</v>
      </c>
    </row>
    <row r="69" spans="1:30" ht="27.75" customHeight="1" thickBot="1">
      <c r="A69" s="318"/>
      <c r="B69" s="233" t="s">
        <v>286</v>
      </c>
      <c r="C69" s="297">
        <f>SUM(C60:C68)</f>
        <v>399650</v>
      </c>
      <c r="D69" s="254">
        <f>SUM(D60:D68)</f>
        <v>219826</v>
      </c>
      <c r="E69" s="298">
        <f>SUM(E60:E68)</f>
        <v>5700</v>
      </c>
      <c r="F69" s="298">
        <f>SUM(F60:F68)</f>
        <v>300</v>
      </c>
      <c r="G69" s="297">
        <f>SUM(G60:G68)</f>
        <v>200</v>
      </c>
      <c r="H69" s="298"/>
      <c r="I69" s="298"/>
      <c r="J69" s="298"/>
      <c r="K69" s="298">
        <f aca="true" t="shared" si="18" ref="K69:P69">SUM(K60:K68)</f>
        <v>625676</v>
      </c>
      <c r="L69" s="297">
        <f t="shared" si="18"/>
        <v>90550</v>
      </c>
      <c r="M69" s="297">
        <f t="shared" si="18"/>
        <v>41805</v>
      </c>
      <c r="N69" s="298">
        <f t="shared" si="18"/>
        <v>10730</v>
      </c>
      <c r="O69" s="298">
        <f t="shared" si="18"/>
        <v>5750</v>
      </c>
      <c r="P69" s="298">
        <f t="shared" si="18"/>
        <v>10</v>
      </c>
      <c r="Q69" s="297"/>
      <c r="R69" s="297"/>
      <c r="S69" s="297"/>
      <c r="T69" s="297"/>
      <c r="U69" s="319"/>
      <c r="V69" s="319"/>
      <c r="W69" s="319"/>
      <c r="X69" s="319"/>
      <c r="Y69" s="298"/>
      <c r="Z69" s="298"/>
      <c r="AA69" s="298">
        <f>SUM(AA60:AA68)</f>
        <v>28458</v>
      </c>
      <c r="AB69" s="298"/>
      <c r="AC69" s="297">
        <f>SUM(AC60:AC68)</f>
        <v>177303</v>
      </c>
      <c r="AD69" s="340">
        <f>SUM(AD60:AD68)</f>
        <v>448373</v>
      </c>
    </row>
  </sheetData>
  <mergeCells count="60">
    <mergeCell ref="B17:B18"/>
    <mergeCell ref="C17:C18"/>
    <mergeCell ref="A29:AD29"/>
    <mergeCell ref="A30:AD30"/>
    <mergeCell ref="E17:E18"/>
    <mergeCell ref="F31:F32"/>
    <mergeCell ref="G31:J31"/>
    <mergeCell ref="L31:R31"/>
    <mergeCell ref="E31:E32"/>
    <mergeCell ref="F17:F18"/>
    <mergeCell ref="G17:J17"/>
    <mergeCell ref="L17:R17"/>
    <mergeCell ref="AC17:AC18"/>
    <mergeCell ref="AD17:AD18"/>
    <mergeCell ref="S44:AB44"/>
    <mergeCell ref="AC31:AC32"/>
    <mergeCell ref="AD31:AD32"/>
    <mergeCell ref="AC44:AC45"/>
    <mergeCell ref="AD44:AD45"/>
    <mergeCell ref="A42:AD42"/>
    <mergeCell ref="S17:AB17"/>
    <mergeCell ref="A17:A18"/>
    <mergeCell ref="A44:A45"/>
    <mergeCell ref="B44:B45"/>
    <mergeCell ref="C44:C45"/>
    <mergeCell ref="A31:A32"/>
    <mergeCell ref="B31:B32"/>
    <mergeCell ref="C31:C32"/>
    <mergeCell ref="A43:AD43"/>
    <mergeCell ref="S31:AB31"/>
    <mergeCell ref="AD3:AD4"/>
    <mergeCell ref="A15:AD15"/>
    <mergeCell ref="A16:AD16"/>
    <mergeCell ref="S3:AB3"/>
    <mergeCell ref="A1:AD1"/>
    <mergeCell ref="A2:AD2"/>
    <mergeCell ref="A3:A4"/>
    <mergeCell ref="B3:B4"/>
    <mergeCell ref="C3:C4"/>
    <mergeCell ref="E3:E4"/>
    <mergeCell ref="F3:F4"/>
    <mergeCell ref="G3:J3"/>
    <mergeCell ref="L3:R3"/>
    <mergeCell ref="AC3:AC4"/>
    <mergeCell ref="S58:AB58"/>
    <mergeCell ref="AC58:AC59"/>
    <mergeCell ref="E44:E45"/>
    <mergeCell ref="F44:F45"/>
    <mergeCell ref="G44:J44"/>
    <mergeCell ref="L44:R44"/>
    <mergeCell ref="B57:AD57"/>
    <mergeCell ref="AD58:AD59"/>
    <mergeCell ref="A56:AD56"/>
    <mergeCell ref="A58:A59"/>
    <mergeCell ref="G58:J58"/>
    <mergeCell ref="L58:R58"/>
    <mergeCell ref="B58:B59"/>
    <mergeCell ref="C58:C59"/>
    <mergeCell ref="E58:E59"/>
    <mergeCell ref="F58:F59"/>
  </mergeCells>
  <printOptions/>
  <pageMargins left="0.75" right="0.75" top="1" bottom="1" header="0.5" footer="0.5"/>
  <pageSetup horizontalDpi="240" verticalDpi="24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0"/>
  <sheetViews>
    <sheetView workbookViewId="0" topLeftCell="A3">
      <selection activeCell="C9" sqref="C9:C29"/>
    </sheetView>
  </sheetViews>
  <sheetFormatPr defaultColWidth="9.140625" defaultRowHeight="12.75"/>
  <cols>
    <col min="1" max="1" width="5.421875" style="0" customWidth="1"/>
    <col min="2" max="2" width="12.28125" style="0" customWidth="1"/>
    <col min="3" max="3" width="24.421875" style="0" customWidth="1"/>
    <col min="4" max="4" width="7.421875" style="0" customWidth="1"/>
    <col min="5" max="5" width="6.7109375" style="0" customWidth="1"/>
    <col min="6" max="6" width="9.7109375" style="0" customWidth="1"/>
    <col min="7" max="7" width="9.00390625" style="0" customWidth="1"/>
    <col min="8" max="8" width="7.8515625" style="0" customWidth="1"/>
    <col min="11" max="11" width="10.7109375" style="0" customWidth="1"/>
    <col min="13" max="13" width="9.28125" style="0" customWidth="1"/>
    <col min="14" max="14" width="8.57421875" style="0" customWidth="1"/>
    <col min="15" max="15" width="12.8515625" style="0" customWidth="1"/>
    <col min="16" max="16" width="0.2890625" style="0" hidden="1" customWidth="1"/>
    <col min="17" max="17" width="9.140625" style="0" hidden="1" customWidth="1"/>
    <col min="18" max="18" width="8.57421875" style="0" hidden="1" customWidth="1"/>
  </cols>
  <sheetData>
    <row r="1" spans="1:18" ht="31.5" customHeight="1">
      <c r="A1" s="497" t="s">
        <v>28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</row>
    <row r="2" spans="1:18" ht="19.5" customHeight="1">
      <c r="A2" s="499" t="s">
        <v>185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</row>
    <row r="3" spans="1:18" ht="19.5" customHeight="1">
      <c r="A3" s="499" t="s">
        <v>184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</row>
    <row r="4" spans="1:18" ht="21" customHeight="1">
      <c r="A4" s="499" t="s">
        <v>385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</row>
    <row r="5" spans="1:15" ht="18.75" customHeight="1">
      <c r="A5" s="500" t="s">
        <v>31</v>
      </c>
      <c r="B5" s="500" t="s">
        <v>32</v>
      </c>
      <c r="C5" s="613" t="s">
        <v>33</v>
      </c>
      <c r="D5" s="494" t="s">
        <v>34</v>
      </c>
      <c r="E5" s="494" t="s">
        <v>50</v>
      </c>
      <c r="F5" s="495" t="s">
        <v>51</v>
      </c>
      <c r="G5" s="495"/>
      <c r="H5" s="495"/>
      <c r="I5" s="495"/>
      <c r="J5" s="495"/>
      <c r="K5" s="495"/>
      <c r="L5" s="495"/>
      <c r="M5" s="494" t="s">
        <v>58</v>
      </c>
      <c r="N5" s="494" t="s">
        <v>59</v>
      </c>
      <c r="O5" s="494" t="s">
        <v>60</v>
      </c>
    </row>
    <row r="6" spans="1:15" ht="22.5" customHeight="1">
      <c r="A6" s="500"/>
      <c r="B6" s="500"/>
      <c r="C6" s="613"/>
      <c r="D6" s="494"/>
      <c r="E6" s="494"/>
      <c r="F6" s="495" t="s">
        <v>52</v>
      </c>
      <c r="G6" s="495"/>
      <c r="H6" s="495" t="s">
        <v>53</v>
      </c>
      <c r="I6" s="495"/>
      <c r="J6" s="495"/>
      <c r="K6" s="179" t="s">
        <v>190</v>
      </c>
      <c r="L6" s="496" t="s">
        <v>277</v>
      </c>
      <c r="M6" s="494"/>
      <c r="N6" s="494"/>
      <c r="O6" s="494"/>
    </row>
    <row r="7" spans="1:15" ht="54" customHeight="1">
      <c r="A7" s="500"/>
      <c r="B7" s="500"/>
      <c r="C7" s="613"/>
      <c r="D7" s="494"/>
      <c r="E7" s="494"/>
      <c r="F7" s="11" t="s">
        <v>55</v>
      </c>
      <c r="G7" s="11" t="s">
        <v>56</v>
      </c>
      <c r="H7" s="14" t="s">
        <v>57</v>
      </c>
      <c r="I7" s="11" t="s">
        <v>55</v>
      </c>
      <c r="J7" s="11" t="s">
        <v>56</v>
      </c>
      <c r="K7" s="376"/>
      <c r="L7" s="496"/>
      <c r="M7" s="494"/>
      <c r="N7" s="494"/>
      <c r="O7" s="494"/>
    </row>
    <row r="8" spans="1:15" ht="14.25" customHeight="1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231">
        <v>11</v>
      </c>
      <c r="L8" s="1">
        <v>12</v>
      </c>
      <c r="M8" s="1">
        <v>13</v>
      </c>
      <c r="N8" s="1">
        <v>14</v>
      </c>
      <c r="O8" s="1">
        <v>15</v>
      </c>
    </row>
    <row r="9" spans="1:15" ht="12.75" customHeight="1">
      <c r="A9" s="4">
        <v>1</v>
      </c>
      <c r="B9" s="13" t="s">
        <v>353</v>
      </c>
      <c r="C9" s="3" t="s">
        <v>369</v>
      </c>
      <c r="D9" s="4">
        <v>11070</v>
      </c>
      <c r="E9" s="4"/>
      <c r="F9" s="4">
        <v>5350</v>
      </c>
      <c r="G9" s="15">
        <v>40034</v>
      </c>
      <c r="H9" s="1" t="s">
        <v>305</v>
      </c>
      <c r="I9" s="20">
        <v>2000</v>
      </c>
      <c r="J9" s="15">
        <v>40034</v>
      </c>
      <c r="K9" s="4"/>
      <c r="L9" s="4">
        <f>F9+I9+K9</f>
        <v>7350</v>
      </c>
      <c r="M9" s="4"/>
      <c r="N9" s="4"/>
      <c r="O9" s="4" t="s">
        <v>173</v>
      </c>
    </row>
    <row r="10" spans="1:15" ht="12.75" customHeight="1">
      <c r="A10" s="4">
        <v>2</v>
      </c>
      <c r="B10" s="13" t="s">
        <v>354</v>
      </c>
      <c r="C10" s="3" t="s">
        <v>370</v>
      </c>
      <c r="D10" s="4">
        <v>10550</v>
      </c>
      <c r="E10" s="4"/>
      <c r="F10" s="4">
        <v>3000</v>
      </c>
      <c r="G10" s="15">
        <v>40034</v>
      </c>
      <c r="H10" s="223" t="s">
        <v>306</v>
      </c>
      <c r="I10" s="20">
        <v>2500</v>
      </c>
      <c r="J10" s="15">
        <v>40034</v>
      </c>
      <c r="K10" s="4"/>
      <c r="L10" s="4">
        <f>F10+I10+K10</f>
        <v>5500</v>
      </c>
      <c r="M10" s="4"/>
      <c r="N10" s="4"/>
      <c r="O10" s="4"/>
    </row>
    <row r="11" spans="1:15" ht="12.75" customHeight="1">
      <c r="A11" s="4">
        <v>3</v>
      </c>
      <c r="B11" s="13" t="s">
        <v>355</v>
      </c>
      <c r="C11" s="3" t="s">
        <v>371</v>
      </c>
      <c r="D11" s="4">
        <v>9390</v>
      </c>
      <c r="E11" s="4"/>
      <c r="F11" s="4">
        <v>4000</v>
      </c>
      <c r="G11" s="15">
        <v>40034</v>
      </c>
      <c r="H11" s="1"/>
      <c r="I11" s="20"/>
      <c r="J11" s="15">
        <v>40034</v>
      </c>
      <c r="K11" s="4"/>
      <c r="L11" s="4">
        <f aca="true" t="shared" si="0" ref="L11:L54">F11+I11+K11</f>
        <v>4000</v>
      </c>
      <c r="M11" s="4"/>
      <c r="N11" s="4"/>
      <c r="O11" s="4"/>
    </row>
    <row r="12" spans="1:15" ht="12.75">
      <c r="A12" s="4">
        <v>4</v>
      </c>
      <c r="B12" s="13" t="s">
        <v>356</v>
      </c>
      <c r="C12" s="3" t="s">
        <v>372</v>
      </c>
      <c r="D12" s="4">
        <v>10790</v>
      </c>
      <c r="E12" s="4"/>
      <c r="F12" s="4">
        <v>3000</v>
      </c>
      <c r="G12" s="15">
        <v>40034</v>
      </c>
      <c r="H12" s="1"/>
      <c r="I12" s="20"/>
      <c r="J12" s="15">
        <v>40034</v>
      </c>
      <c r="K12" s="4"/>
      <c r="L12" s="4">
        <f t="shared" si="0"/>
        <v>3000</v>
      </c>
      <c r="M12" s="4"/>
      <c r="N12" s="4"/>
      <c r="O12" s="4"/>
    </row>
    <row r="13" spans="1:15" ht="12.75" customHeight="1">
      <c r="A13" s="4">
        <v>5</v>
      </c>
      <c r="B13" s="13" t="s">
        <v>357</v>
      </c>
      <c r="C13" s="3" t="s">
        <v>373</v>
      </c>
      <c r="D13" s="4">
        <v>11070</v>
      </c>
      <c r="E13" s="4"/>
      <c r="F13" s="4">
        <v>4500</v>
      </c>
      <c r="G13" s="15">
        <v>40034</v>
      </c>
      <c r="H13" s="16" t="s">
        <v>307</v>
      </c>
      <c r="I13" s="20">
        <v>2000</v>
      </c>
      <c r="J13" s="15">
        <v>40034</v>
      </c>
      <c r="K13" s="4"/>
      <c r="L13" s="4">
        <f t="shared" si="0"/>
        <v>6500</v>
      </c>
      <c r="M13" s="4"/>
      <c r="N13" s="4"/>
      <c r="O13" s="4"/>
    </row>
    <row r="14" spans="1:15" ht="12.75" customHeight="1">
      <c r="A14" s="4">
        <v>6</v>
      </c>
      <c r="B14" s="13" t="s">
        <v>358</v>
      </c>
      <c r="C14" s="3" t="s">
        <v>374</v>
      </c>
      <c r="D14" s="4">
        <v>10550</v>
      </c>
      <c r="E14" s="4"/>
      <c r="F14" s="4">
        <v>5000</v>
      </c>
      <c r="G14" s="15">
        <v>40034</v>
      </c>
      <c r="H14" s="16"/>
      <c r="I14" s="20"/>
      <c r="J14" s="15">
        <v>40034</v>
      </c>
      <c r="K14" s="4"/>
      <c r="L14" s="4">
        <f t="shared" si="0"/>
        <v>5000</v>
      </c>
      <c r="M14" s="4"/>
      <c r="N14" s="4"/>
      <c r="O14" s="4" t="s">
        <v>173</v>
      </c>
    </row>
    <row r="15" spans="1:15" ht="12.75">
      <c r="A15" s="4">
        <v>7</v>
      </c>
      <c r="B15" s="13" t="s">
        <v>359</v>
      </c>
      <c r="C15" s="3" t="s">
        <v>375</v>
      </c>
      <c r="D15" s="4">
        <v>9390</v>
      </c>
      <c r="E15" s="4"/>
      <c r="F15" s="4">
        <v>5000</v>
      </c>
      <c r="G15" s="15">
        <v>40034</v>
      </c>
      <c r="H15" s="1"/>
      <c r="I15" s="20"/>
      <c r="J15" s="15">
        <v>40034</v>
      </c>
      <c r="K15" s="4"/>
      <c r="L15" s="4">
        <f t="shared" si="0"/>
        <v>5000</v>
      </c>
      <c r="M15" s="4"/>
      <c r="N15" s="4"/>
      <c r="O15" s="4"/>
    </row>
    <row r="16" spans="1:15" ht="12.75" customHeight="1">
      <c r="A16" s="4">
        <v>8</v>
      </c>
      <c r="B16" s="13" t="s">
        <v>360</v>
      </c>
      <c r="C16" s="3" t="s">
        <v>376</v>
      </c>
      <c r="D16" s="4">
        <v>10790</v>
      </c>
      <c r="E16" s="4"/>
      <c r="F16" s="4">
        <v>5000</v>
      </c>
      <c r="G16" s="15">
        <v>40034</v>
      </c>
      <c r="H16" s="1"/>
      <c r="I16" s="20"/>
      <c r="J16" s="15">
        <v>40034</v>
      </c>
      <c r="K16" s="4"/>
      <c r="L16" s="4">
        <f t="shared" si="0"/>
        <v>5000</v>
      </c>
      <c r="M16" s="4"/>
      <c r="N16" s="4"/>
      <c r="O16" s="4"/>
    </row>
    <row r="17" spans="1:15" ht="12.75" customHeight="1">
      <c r="A17" s="4">
        <v>9</v>
      </c>
      <c r="B17" s="13" t="s">
        <v>361</v>
      </c>
      <c r="C17" s="3" t="s">
        <v>377</v>
      </c>
      <c r="D17" s="4">
        <v>11070</v>
      </c>
      <c r="E17" s="4"/>
      <c r="F17" s="4">
        <v>2000</v>
      </c>
      <c r="G17" s="15">
        <v>40034</v>
      </c>
      <c r="H17" s="1" t="s">
        <v>308</v>
      </c>
      <c r="I17" s="20">
        <v>1100</v>
      </c>
      <c r="J17" s="15">
        <v>40034</v>
      </c>
      <c r="K17" s="4"/>
      <c r="L17" s="4">
        <f t="shared" si="0"/>
        <v>3100</v>
      </c>
      <c r="M17" s="4"/>
      <c r="N17" s="4"/>
      <c r="O17" s="4"/>
    </row>
    <row r="18" spans="1:15" ht="12.75" customHeight="1">
      <c r="A18" s="4">
        <v>10</v>
      </c>
      <c r="B18" s="13" t="s">
        <v>362</v>
      </c>
      <c r="C18" s="3" t="s">
        <v>378</v>
      </c>
      <c r="D18" s="4">
        <v>10550</v>
      </c>
      <c r="E18" s="4"/>
      <c r="F18" s="4">
        <v>2000</v>
      </c>
      <c r="G18" s="15">
        <v>40034</v>
      </c>
      <c r="H18" s="16"/>
      <c r="I18" s="20"/>
      <c r="J18" s="15">
        <v>40034</v>
      </c>
      <c r="K18" s="4"/>
      <c r="L18" s="4">
        <f t="shared" si="0"/>
        <v>2000</v>
      </c>
      <c r="M18" s="4"/>
      <c r="N18" s="4"/>
      <c r="O18" s="4"/>
    </row>
    <row r="19" spans="1:15" ht="12.75" customHeight="1">
      <c r="A19" s="4">
        <v>11</v>
      </c>
      <c r="B19" s="13" t="s">
        <v>363</v>
      </c>
      <c r="C19" s="3" t="s">
        <v>379</v>
      </c>
      <c r="D19" s="4">
        <v>9390</v>
      </c>
      <c r="E19" s="4"/>
      <c r="F19" s="4">
        <v>1250</v>
      </c>
      <c r="G19" s="15">
        <v>40034</v>
      </c>
      <c r="H19" s="16"/>
      <c r="I19" s="20"/>
      <c r="J19" s="15">
        <v>40034</v>
      </c>
      <c r="K19" s="4"/>
      <c r="L19" s="4">
        <f t="shared" si="0"/>
        <v>1250</v>
      </c>
      <c r="M19" s="4"/>
      <c r="N19" s="4"/>
      <c r="O19" s="4"/>
    </row>
    <row r="20" spans="1:15" ht="12.75" customHeight="1">
      <c r="A20" s="4">
        <v>12</v>
      </c>
      <c r="B20" s="13" t="s">
        <v>364</v>
      </c>
      <c r="C20" s="3" t="s">
        <v>380</v>
      </c>
      <c r="D20" s="4">
        <v>10790</v>
      </c>
      <c r="E20" s="4"/>
      <c r="F20" s="4">
        <v>2500</v>
      </c>
      <c r="G20" s="15">
        <v>40034</v>
      </c>
      <c r="H20" s="16" t="s">
        <v>320</v>
      </c>
      <c r="I20" s="20">
        <v>4980</v>
      </c>
      <c r="J20" s="15">
        <v>40034</v>
      </c>
      <c r="K20" s="4"/>
      <c r="L20" s="4">
        <f aca="true" t="shared" si="1" ref="L20:L27">F20+I20+K20</f>
        <v>7480</v>
      </c>
      <c r="M20" s="4"/>
      <c r="N20" s="4"/>
      <c r="O20" s="4"/>
    </row>
    <row r="21" spans="1:15" ht="12.75" customHeight="1">
      <c r="A21" s="4">
        <v>13</v>
      </c>
      <c r="B21" s="13" t="s">
        <v>365</v>
      </c>
      <c r="C21" s="3" t="s">
        <v>381</v>
      </c>
      <c r="D21" s="4">
        <v>11070</v>
      </c>
      <c r="E21" s="4"/>
      <c r="F21" s="4">
        <v>3000</v>
      </c>
      <c r="G21" s="15">
        <v>40034</v>
      </c>
      <c r="H21" s="16" t="s">
        <v>309</v>
      </c>
      <c r="I21" s="20">
        <v>1250</v>
      </c>
      <c r="J21" s="15">
        <v>40034</v>
      </c>
      <c r="K21" s="4"/>
      <c r="L21" s="4">
        <f t="shared" si="1"/>
        <v>4250</v>
      </c>
      <c r="M21" s="4"/>
      <c r="N21" s="4"/>
      <c r="O21" s="4"/>
    </row>
    <row r="22" spans="1:15" ht="12.75" customHeight="1">
      <c r="A22" s="4">
        <v>14</v>
      </c>
      <c r="B22" s="13" t="s">
        <v>366</v>
      </c>
      <c r="C22" s="3" t="s">
        <v>382</v>
      </c>
      <c r="D22" s="4">
        <v>10550</v>
      </c>
      <c r="E22" s="4"/>
      <c r="F22" s="4">
        <v>700</v>
      </c>
      <c r="G22" s="15">
        <v>40034</v>
      </c>
      <c r="H22" s="16" t="s">
        <v>293</v>
      </c>
      <c r="I22" s="20">
        <v>1000</v>
      </c>
      <c r="J22" s="15">
        <v>40034</v>
      </c>
      <c r="K22" s="4"/>
      <c r="L22" s="4">
        <f t="shared" si="1"/>
        <v>1700</v>
      </c>
      <c r="M22" s="4"/>
      <c r="N22" s="4"/>
      <c r="O22" s="4"/>
    </row>
    <row r="23" spans="1:15" ht="12.75" customHeight="1">
      <c r="A23" s="4">
        <v>15</v>
      </c>
      <c r="B23" s="13" t="s">
        <v>367</v>
      </c>
      <c r="C23" s="3" t="s">
        <v>383</v>
      </c>
      <c r="D23" s="4">
        <v>9390</v>
      </c>
      <c r="E23" s="4"/>
      <c r="F23" s="4">
        <v>4000</v>
      </c>
      <c r="G23" s="15">
        <v>40034</v>
      </c>
      <c r="H23" s="1" t="s">
        <v>310</v>
      </c>
      <c r="I23" s="20">
        <v>1000</v>
      </c>
      <c r="J23" s="15">
        <v>40034</v>
      </c>
      <c r="K23" s="4"/>
      <c r="L23" s="4">
        <f t="shared" si="1"/>
        <v>5000</v>
      </c>
      <c r="M23" s="4"/>
      <c r="N23" s="4"/>
      <c r="O23" s="4"/>
    </row>
    <row r="24" spans="1:15" ht="12.75" customHeight="1">
      <c r="A24" s="4">
        <v>16</v>
      </c>
      <c r="B24" s="13" t="s">
        <v>368</v>
      </c>
      <c r="C24" s="3" t="s">
        <v>384</v>
      </c>
      <c r="D24" s="4">
        <v>10790</v>
      </c>
      <c r="E24" s="4"/>
      <c r="F24" s="4">
        <v>2000</v>
      </c>
      <c r="G24" s="15">
        <v>40034</v>
      </c>
      <c r="H24" s="1"/>
      <c r="I24" s="1"/>
      <c r="J24" s="15">
        <v>40034</v>
      </c>
      <c r="K24" s="4"/>
      <c r="L24" s="4">
        <f t="shared" si="1"/>
        <v>2000</v>
      </c>
      <c r="M24" s="4"/>
      <c r="N24" s="4"/>
      <c r="O24" s="4"/>
    </row>
    <row r="25" spans="1:15" ht="12.75" customHeight="1">
      <c r="A25" s="4">
        <v>17</v>
      </c>
      <c r="B25" s="13" t="s">
        <v>386</v>
      </c>
      <c r="C25" s="3" t="s">
        <v>384</v>
      </c>
      <c r="D25" s="4">
        <v>10790</v>
      </c>
      <c r="E25" s="263"/>
      <c r="F25" s="4">
        <v>2000</v>
      </c>
      <c r="G25" s="15">
        <v>40034</v>
      </c>
      <c r="H25" s="265"/>
      <c r="I25" s="264"/>
      <c r="J25" s="15">
        <v>40065</v>
      </c>
      <c r="K25" s="264"/>
      <c r="L25" s="4">
        <f t="shared" si="1"/>
        <v>2000</v>
      </c>
      <c r="M25" s="4"/>
      <c r="N25" s="4"/>
      <c r="O25" s="4"/>
    </row>
    <row r="26" spans="1:15" ht="12.75" customHeight="1">
      <c r="A26" s="18">
        <v>18</v>
      </c>
      <c r="B26" s="13" t="s">
        <v>387</v>
      </c>
      <c r="C26" s="3" t="s">
        <v>384</v>
      </c>
      <c r="D26" s="4">
        <v>10790</v>
      </c>
      <c r="E26" s="263"/>
      <c r="F26" s="4">
        <v>2000</v>
      </c>
      <c r="G26" s="15">
        <v>40034</v>
      </c>
      <c r="H26" s="265"/>
      <c r="I26" s="264"/>
      <c r="J26" s="15">
        <v>40095</v>
      </c>
      <c r="K26" s="264"/>
      <c r="L26" s="4">
        <f t="shared" si="1"/>
        <v>2000</v>
      </c>
      <c r="M26" s="4"/>
      <c r="N26" s="4"/>
      <c r="O26" s="4"/>
    </row>
    <row r="27" spans="1:15" s="126" customFormat="1" ht="12.75" customHeight="1">
      <c r="A27" s="4">
        <v>19</v>
      </c>
      <c r="B27" s="13" t="s">
        <v>388</v>
      </c>
      <c r="C27" s="3" t="s">
        <v>384</v>
      </c>
      <c r="D27" s="4">
        <v>10790</v>
      </c>
      <c r="E27" s="263"/>
      <c r="F27" s="4">
        <v>2000</v>
      </c>
      <c r="G27" s="15">
        <v>40034</v>
      </c>
      <c r="I27" s="264"/>
      <c r="J27" s="15">
        <v>40126</v>
      </c>
      <c r="K27" s="264"/>
      <c r="L27" s="4">
        <f t="shared" si="1"/>
        <v>2000</v>
      </c>
      <c r="M27" s="18"/>
      <c r="N27" s="18"/>
      <c r="O27" s="18"/>
    </row>
    <row r="28" spans="1:15" ht="12.75" customHeight="1">
      <c r="A28" s="18">
        <v>20</v>
      </c>
      <c r="B28" s="13" t="s">
        <v>389</v>
      </c>
      <c r="C28" s="3" t="s">
        <v>384</v>
      </c>
      <c r="D28" s="4">
        <v>10550</v>
      </c>
      <c r="E28" s="4"/>
      <c r="F28" s="4">
        <v>1500</v>
      </c>
      <c r="G28" s="15">
        <v>40034</v>
      </c>
      <c r="H28" s="16" t="s">
        <v>292</v>
      </c>
      <c r="I28" s="20">
        <v>3000</v>
      </c>
      <c r="J28" s="15">
        <v>39973</v>
      </c>
      <c r="K28" s="4"/>
      <c r="L28" s="4">
        <f>F28+I28+K28</f>
        <v>4500</v>
      </c>
      <c r="M28" s="4"/>
      <c r="N28" s="4"/>
      <c r="O28" s="4"/>
    </row>
    <row r="29" spans="1:15" ht="12.75">
      <c r="A29" s="4">
        <v>21</v>
      </c>
      <c r="B29" s="13" t="s">
        <v>390</v>
      </c>
      <c r="C29" s="3" t="s">
        <v>384</v>
      </c>
      <c r="D29" s="4">
        <v>10070</v>
      </c>
      <c r="E29" s="4"/>
      <c r="F29" s="4">
        <v>2150</v>
      </c>
      <c r="G29" s="15">
        <v>39700</v>
      </c>
      <c r="H29" s="16"/>
      <c r="I29" s="4"/>
      <c r="J29" s="15">
        <v>39700</v>
      </c>
      <c r="K29" s="4"/>
      <c r="L29" s="4">
        <v>2150</v>
      </c>
      <c r="M29" s="4"/>
      <c r="N29" s="4"/>
      <c r="O29" s="4"/>
    </row>
    <row r="30" spans="6:12" ht="12.75">
      <c r="F30">
        <f>SUM(F8:F29)</f>
        <v>61956</v>
      </c>
      <c r="I30">
        <f>I34</f>
        <v>18830</v>
      </c>
      <c r="J30" s="10"/>
      <c r="K30" s="10"/>
      <c r="L30" s="519">
        <f>SUM(L9:L29)</f>
        <v>80780</v>
      </c>
    </row>
    <row r="31" spans="1:14" ht="12.75">
      <c r="A31" s="330"/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46"/>
      <c r="M31" s="330"/>
      <c r="N31" s="330"/>
    </row>
    <row r="32" spans="1:14" ht="12.75">
      <c r="A32" s="330"/>
      <c r="B32" s="330"/>
      <c r="C32" s="330"/>
      <c r="D32" s="330"/>
      <c r="E32" s="330"/>
      <c r="F32" s="330"/>
      <c r="G32" s="330"/>
      <c r="H32" s="330"/>
      <c r="I32" s="330"/>
      <c r="J32" s="330"/>
      <c r="K32" s="330"/>
      <c r="L32" s="346"/>
      <c r="M32" s="330"/>
      <c r="N32" s="330"/>
    </row>
    <row r="33" spans="1:14" ht="12.75">
      <c r="A33" s="330"/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346"/>
      <c r="M33" s="330"/>
      <c r="N33" s="330"/>
    </row>
    <row r="34" spans="1:15" s="278" customFormat="1" ht="12.75">
      <c r="A34" s="264"/>
      <c r="B34" s="263"/>
      <c r="C34" s="502" t="s">
        <v>24</v>
      </c>
      <c r="D34" s="502"/>
      <c r="E34" s="264"/>
      <c r="F34" s="264">
        <f>SUM(F30)</f>
        <v>61956</v>
      </c>
      <c r="G34" s="470"/>
      <c r="H34" s="469"/>
      <c r="I34" s="264">
        <f>SUM(I9:I29)</f>
        <v>18830</v>
      </c>
      <c r="J34" s="470"/>
      <c r="K34" s="264"/>
      <c r="L34" s="264">
        <f>L30</f>
        <v>80780</v>
      </c>
      <c r="M34" s="264"/>
      <c r="N34" s="264"/>
      <c r="O34" s="264"/>
    </row>
    <row r="35" spans="1:15" ht="12.75" customHeight="1">
      <c r="A35" s="240">
        <v>22</v>
      </c>
      <c r="B35" s="13" t="s">
        <v>353</v>
      </c>
      <c r="C35" s="3" t="s">
        <v>369</v>
      </c>
      <c r="D35" s="4">
        <v>11070</v>
      </c>
      <c r="E35" s="240"/>
      <c r="F35" s="240">
        <v>2500</v>
      </c>
      <c r="G35" s="474">
        <v>40034</v>
      </c>
      <c r="H35" s="475" t="s">
        <v>311</v>
      </c>
      <c r="I35" s="476">
        <v>1650</v>
      </c>
      <c r="J35" s="474">
        <v>40034</v>
      </c>
      <c r="K35" s="240"/>
      <c r="L35" s="240">
        <f t="shared" si="0"/>
        <v>4150</v>
      </c>
      <c r="M35" s="240"/>
      <c r="N35" s="240"/>
      <c r="O35" s="4"/>
    </row>
    <row r="36" spans="1:15" ht="12.75" customHeight="1">
      <c r="A36" s="240">
        <v>23</v>
      </c>
      <c r="B36" s="13" t="s">
        <v>354</v>
      </c>
      <c r="C36" s="3" t="s">
        <v>370</v>
      </c>
      <c r="D36" s="4">
        <v>10550</v>
      </c>
      <c r="E36" s="240"/>
      <c r="F36" s="240">
        <v>3000</v>
      </c>
      <c r="G36" s="474">
        <v>40034</v>
      </c>
      <c r="H36" s="347" t="s">
        <v>291</v>
      </c>
      <c r="I36" s="476">
        <v>4650</v>
      </c>
      <c r="J36" s="474">
        <v>40034</v>
      </c>
      <c r="K36" s="240"/>
      <c r="L36" s="240">
        <f t="shared" si="0"/>
        <v>7650</v>
      </c>
      <c r="M36" s="240"/>
      <c r="N36" s="240"/>
      <c r="O36" s="4"/>
    </row>
    <row r="37" spans="1:15" ht="12.75" customHeight="1">
      <c r="A37" s="240">
        <v>24</v>
      </c>
      <c r="B37" s="13" t="s">
        <v>355</v>
      </c>
      <c r="C37" s="3" t="s">
        <v>371</v>
      </c>
      <c r="D37" s="4">
        <v>9390</v>
      </c>
      <c r="E37" s="240"/>
      <c r="F37" s="240">
        <v>3000</v>
      </c>
      <c r="G37" s="474">
        <v>40034</v>
      </c>
      <c r="H37" s="475"/>
      <c r="I37" s="476"/>
      <c r="J37" s="474">
        <v>40034</v>
      </c>
      <c r="K37" s="240"/>
      <c r="L37" s="240">
        <f t="shared" si="0"/>
        <v>3000</v>
      </c>
      <c r="M37" s="240"/>
      <c r="N37" s="240"/>
      <c r="O37" s="4"/>
    </row>
    <row r="38" spans="1:15" ht="12.75">
      <c r="A38" s="240">
        <v>25</v>
      </c>
      <c r="B38" s="13" t="s">
        <v>356</v>
      </c>
      <c r="C38" s="3" t="s">
        <v>372</v>
      </c>
      <c r="D38" s="4">
        <v>10790</v>
      </c>
      <c r="E38" s="240"/>
      <c r="F38" s="240">
        <v>2500</v>
      </c>
      <c r="G38" s="474">
        <v>40034</v>
      </c>
      <c r="H38" s="475" t="s">
        <v>312</v>
      </c>
      <c r="I38" s="476">
        <v>800</v>
      </c>
      <c r="J38" s="474">
        <v>40034</v>
      </c>
      <c r="K38" s="240"/>
      <c r="L38" s="240">
        <f t="shared" si="0"/>
        <v>3300</v>
      </c>
      <c r="M38" s="240"/>
      <c r="N38" s="240"/>
      <c r="O38" s="4"/>
    </row>
    <row r="39" spans="1:15" ht="12.75">
      <c r="A39" s="240">
        <v>26</v>
      </c>
      <c r="B39" s="13" t="s">
        <v>357</v>
      </c>
      <c r="C39" s="3" t="s">
        <v>373</v>
      </c>
      <c r="D39" s="4">
        <v>11070</v>
      </c>
      <c r="E39" s="240"/>
      <c r="F39" s="240">
        <v>1500</v>
      </c>
      <c r="G39" s="474">
        <v>40034</v>
      </c>
      <c r="H39" s="347" t="s">
        <v>313</v>
      </c>
      <c r="I39" s="476">
        <v>2900</v>
      </c>
      <c r="J39" s="474">
        <v>40034</v>
      </c>
      <c r="K39" s="240"/>
      <c r="L39" s="240">
        <f t="shared" si="0"/>
        <v>4400</v>
      </c>
      <c r="M39" s="240"/>
      <c r="N39" s="240"/>
      <c r="O39" s="4"/>
    </row>
    <row r="40" spans="1:15" ht="12.75">
      <c r="A40" s="240">
        <v>27</v>
      </c>
      <c r="B40" s="13" t="s">
        <v>358</v>
      </c>
      <c r="C40" s="3" t="s">
        <v>374</v>
      </c>
      <c r="D40" s="4">
        <v>10550</v>
      </c>
      <c r="E40" s="240"/>
      <c r="F40" s="240">
        <v>3500</v>
      </c>
      <c r="G40" s="474">
        <v>40034</v>
      </c>
      <c r="H40" s="347" t="s">
        <v>298</v>
      </c>
      <c r="I40" s="476">
        <v>2200</v>
      </c>
      <c r="J40" s="474">
        <v>40034</v>
      </c>
      <c r="K40" s="240"/>
      <c r="L40" s="240">
        <f t="shared" si="0"/>
        <v>5700</v>
      </c>
      <c r="M40" s="240"/>
      <c r="N40" s="240"/>
      <c r="O40" s="4"/>
    </row>
    <row r="41" spans="1:15" ht="12.75">
      <c r="A41" s="240">
        <v>28</v>
      </c>
      <c r="B41" s="13" t="s">
        <v>359</v>
      </c>
      <c r="C41" s="3" t="s">
        <v>375</v>
      </c>
      <c r="D41" s="4">
        <v>9390</v>
      </c>
      <c r="E41" s="240"/>
      <c r="F41" s="240">
        <v>2000</v>
      </c>
      <c r="G41" s="474">
        <v>40034</v>
      </c>
      <c r="H41" s="347" t="s">
        <v>314</v>
      </c>
      <c r="I41" s="476">
        <v>3400</v>
      </c>
      <c r="J41" s="474">
        <v>40034</v>
      </c>
      <c r="K41" s="240"/>
      <c r="L41" s="240">
        <f t="shared" si="0"/>
        <v>5400</v>
      </c>
      <c r="M41" s="240"/>
      <c r="N41" s="240"/>
      <c r="O41" s="4"/>
    </row>
    <row r="42" spans="1:15" ht="12.75">
      <c r="A42" s="240">
        <v>29</v>
      </c>
      <c r="B42" s="13" t="s">
        <v>360</v>
      </c>
      <c r="C42" s="3" t="s">
        <v>376</v>
      </c>
      <c r="D42" s="4">
        <v>10790</v>
      </c>
      <c r="E42" s="240"/>
      <c r="F42" s="240">
        <v>1250</v>
      </c>
      <c r="G42" s="474">
        <v>40034</v>
      </c>
      <c r="H42" s="347" t="s">
        <v>315</v>
      </c>
      <c r="I42" s="476">
        <v>2000</v>
      </c>
      <c r="J42" s="474">
        <v>40034</v>
      </c>
      <c r="K42" s="240"/>
      <c r="L42" s="240">
        <f t="shared" si="0"/>
        <v>3250</v>
      </c>
      <c r="M42" s="240"/>
      <c r="N42" s="240"/>
      <c r="O42" s="4"/>
    </row>
    <row r="43" spans="1:15" ht="12.75">
      <c r="A43" s="240">
        <v>30</v>
      </c>
      <c r="B43" s="13" t="s">
        <v>361</v>
      </c>
      <c r="C43" s="3" t="s">
        <v>377</v>
      </c>
      <c r="D43" s="4">
        <v>11070</v>
      </c>
      <c r="E43" s="240"/>
      <c r="F43" s="240">
        <v>2250</v>
      </c>
      <c r="G43" s="474">
        <v>40034</v>
      </c>
      <c r="H43" s="265" t="s">
        <v>316</v>
      </c>
      <c r="I43" s="476">
        <v>1000</v>
      </c>
      <c r="J43" s="474">
        <v>40034</v>
      </c>
      <c r="K43" s="240"/>
      <c r="L43" s="240">
        <f t="shared" si="0"/>
        <v>3250</v>
      </c>
      <c r="M43" s="240"/>
      <c r="N43" s="240"/>
      <c r="O43" s="4"/>
    </row>
    <row r="44" spans="1:15" ht="12.75">
      <c r="A44" s="240">
        <v>31</v>
      </c>
      <c r="B44" s="13" t="s">
        <v>362</v>
      </c>
      <c r="C44" s="3" t="s">
        <v>378</v>
      </c>
      <c r="D44" s="4">
        <v>10550</v>
      </c>
      <c r="E44" s="240"/>
      <c r="F44" s="240">
        <v>2000</v>
      </c>
      <c r="G44" s="474">
        <v>40034</v>
      </c>
      <c r="H44" s="475"/>
      <c r="I44" s="476"/>
      <c r="J44" s="474">
        <v>40034</v>
      </c>
      <c r="K44" s="240"/>
      <c r="L44" s="240">
        <f t="shared" si="0"/>
        <v>2000</v>
      </c>
      <c r="M44" s="240"/>
      <c r="N44" s="240"/>
      <c r="O44" s="4"/>
    </row>
    <row r="45" spans="1:15" ht="12.75">
      <c r="A45" s="240">
        <v>32</v>
      </c>
      <c r="B45" s="13" t="s">
        <v>363</v>
      </c>
      <c r="C45" s="3" t="s">
        <v>379</v>
      </c>
      <c r="D45" s="4">
        <v>9390</v>
      </c>
      <c r="E45" s="240"/>
      <c r="F45" s="240">
        <v>1300</v>
      </c>
      <c r="G45" s="474">
        <v>40034</v>
      </c>
      <c r="H45" s="475" t="s">
        <v>317</v>
      </c>
      <c r="I45" s="476">
        <v>2000</v>
      </c>
      <c r="J45" s="474">
        <v>40034</v>
      </c>
      <c r="K45" s="240"/>
      <c r="L45" s="240">
        <f t="shared" si="0"/>
        <v>3300</v>
      </c>
      <c r="M45" s="240"/>
      <c r="N45" s="240"/>
      <c r="O45" s="4"/>
    </row>
    <row r="46" spans="1:15" ht="12.75">
      <c r="A46" s="240">
        <v>33</v>
      </c>
      <c r="B46" s="13" t="s">
        <v>364</v>
      </c>
      <c r="C46" s="3" t="s">
        <v>380</v>
      </c>
      <c r="D46" s="4">
        <v>10790</v>
      </c>
      <c r="E46" s="240"/>
      <c r="F46" s="240">
        <v>1000</v>
      </c>
      <c r="G46" s="474">
        <v>40034</v>
      </c>
      <c r="H46" s="475"/>
      <c r="I46" s="476"/>
      <c r="J46" s="474">
        <v>40034</v>
      </c>
      <c r="K46" s="240"/>
      <c r="L46" s="240">
        <f t="shared" si="0"/>
        <v>1000</v>
      </c>
      <c r="M46" s="240"/>
      <c r="N46" s="240"/>
      <c r="O46" s="4"/>
    </row>
    <row r="47" spans="1:15" ht="12.75">
      <c r="A47" s="240">
        <v>34</v>
      </c>
      <c r="B47" s="13" t="s">
        <v>365</v>
      </c>
      <c r="C47" s="3" t="s">
        <v>381</v>
      </c>
      <c r="D47" s="4">
        <v>11070</v>
      </c>
      <c r="E47" s="240"/>
      <c r="F47" s="240">
        <v>2000</v>
      </c>
      <c r="G47" s="474">
        <v>40034</v>
      </c>
      <c r="H47" s="475"/>
      <c r="I47" s="475"/>
      <c r="J47" s="474">
        <v>40034</v>
      </c>
      <c r="K47" s="240"/>
      <c r="L47" s="240">
        <f t="shared" si="0"/>
        <v>2000</v>
      </c>
      <c r="M47" s="240"/>
      <c r="N47" s="240"/>
      <c r="O47" s="4"/>
    </row>
    <row r="48" spans="1:15" ht="12.75">
      <c r="A48" s="240">
        <v>35</v>
      </c>
      <c r="B48" s="13" t="s">
        <v>366</v>
      </c>
      <c r="C48" s="3" t="s">
        <v>382</v>
      </c>
      <c r="D48" s="4">
        <v>10550</v>
      </c>
      <c r="E48" s="240"/>
      <c r="F48" s="240">
        <v>1000</v>
      </c>
      <c r="G48" s="474">
        <v>40034</v>
      </c>
      <c r="H48" s="475"/>
      <c r="I48" s="475"/>
      <c r="J48" s="474">
        <v>40034</v>
      </c>
      <c r="K48" s="240"/>
      <c r="L48" s="240">
        <f t="shared" si="0"/>
        <v>1000</v>
      </c>
      <c r="M48" s="240"/>
      <c r="N48" s="240"/>
      <c r="O48" s="4"/>
    </row>
    <row r="49" spans="1:15" ht="12.75">
      <c r="A49" s="240">
        <v>36</v>
      </c>
      <c r="B49" s="13" t="s">
        <v>367</v>
      </c>
      <c r="C49" s="3" t="s">
        <v>383</v>
      </c>
      <c r="D49" s="4">
        <v>9390</v>
      </c>
      <c r="E49" s="240"/>
      <c r="F49" s="240">
        <v>2000</v>
      </c>
      <c r="G49" s="474">
        <v>40034</v>
      </c>
      <c r="H49" s="475"/>
      <c r="I49" s="475"/>
      <c r="J49" s="474">
        <v>40034</v>
      </c>
      <c r="K49" s="240"/>
      <c r="L49" s="240">
        <f t="shared" si="0"/>
        <v>2000</v>
      </c>
      <c r="M49" s="240"/>
      <c r="N49" s="240"/>
      <c r="O49" s="4"/>
    </row>
    <row r="50" spans="1:15" ht="12.75">
      <c r="A50" s="240">
        <v>37</v>
      </c>
      <c r="B50" s="13" t="s">
        <v>368</v>
      </c>
      <c r="C50" s="3" t="s">
        <v>384</v>
      </c>
      <c r="D50" s="4">
        <v>10790</v>
      </c>
      <c r="E50" s="240"/>
      <c r="F50" s="240">
        <v>1500</v>
      </c>
      <c r="G50" s="474">
        <v>40034</v>
      </c>
      <c r="H50" s="475"/>
      <c r="I50" s="475"/>
      <c r="J50" s="474">
        <v>40034</v>
      </c>
      <c r="K50" s="240"/>
      <c r="L50" s="240">
        <f t="shared" si="0"/>
        <v>1500</v>
      </c>
      <c r="M50" s="240"/>
      <c r="N50" s="240"/>
      <c r="O50" s="4"/>
    </row>
    <row r="51" spans="1:15" ht="12.75">
      <c r="A51" s="240">
        <v>38</v>
      </c>
      <c r="B51" s="13" t="s">
        <v>386</v>
      </c>
      <c r="C51" s="3" t="s">
        <v>384</v>
      </c>
      <c r="D51" s="4">
        <v>10790</v>
      </c>
      <c r="E51" s="240"/>
      <c r="F51" s="240">
        <v>1000</v>
      </c>
      <c r="G51" s="474">
        <v>40034</v>
      </c>
      <c r="H51" s="475"/>
      <c r="I51" s="475"/>
      <c r="J51" s="474">
        <v>40034</v>
      </c>
      <c r="K51" s="240"/>
      <c r="L51" s="240">
        <f t="shared" si="0"/>
        <v>1000</v>
      </c>
      <c r="M51" s="240"/>
      <c r="N51" s="240"/>
      <c r="O51" s="4"/>
    </row>
    <row r="52" spans="1:15" ht="12.75">
      <c r="A52" s="240">
        <v>39</v>
      </c>
      <c r="B52" s="13" t="s">
        <v>387</v>
      </c>
      <c r="C52" s="3" t="s">
        <v>384</v>
      </c>
      <c r="D52" s="4">
        <v>10790</v>
      </c>
      <c r="E52" s="240"/>
      <c r="F52" s="240">
        <v>1000</v>
      </c>
      <c r="G52" s="474">
        <v>40034</v>
      </c>
      <c r="H52" s="475"/>
      <c r="I52" s="240"/>
      <c r="J52" s="474">
        <v>40034</v>
      </c>
      <c r="K52" s="240"/>
      <c r="L52" s="240">
        <f t="shared" si="0"/>
        <v>1000</v>
      </c>
      <c r="M52" s="240"/>
      <c r="N52" s="240"/>
      <c r="O52" s="4"/>
    </row>
    <row r="53" spans="1:15" ht="12.75">
      <c r="A53" s="240">
        <v>40</v>
      </c>
      <c r="B53" s="13" t="s">
        <v>388</v>
      </c>
      <c r="C53" s="3" t="s">
        <v>384</v>
      </c>
      <c r="D53" s="4">
        <v>10790</v>
      </c>
      <c r="E53" s="240"/>
      <c r="F53" s="240">
        <v>1500</v>
      </c>
      <c r="G53" s="474">
        <v>40034</v>
      </c>
      <c r="H53" s="475" t="s">
        <v>321</v>
      </c>
      <c r="I53" s="240">
        <v>4000</v>
      </c>
      <c r="J53" s="474">
        <v>40034</v>
      </c>
      <c r="K53" s="240"/>
      <c r="L53" s="240">
        <f t="shared" si="0"/>
        <v>5500</v>
      </c>
      <c r="M53" s="240"/>
      <c r="N53" s="240"/>
      <c r="O53" s="4"/>
    </row>
    <row r="54" spans="1:15" ht="12.75">
      <c r="A54" s="240">
        <v>41</v>
      </c>
      <c r="B54" s="13" t="s">
        <v>389</v>
      </c>
      <c r="C54" s="3" t="s">
        <v>384</v>
      </c>
      <c r="D54" s="4">
        <v>10550</v>
      </c>
      <c r="E54" s="240"/>
      <c r="F54" s="477">
        <v>1500</v>
      </c>
      <c r="G54" s="474">
        <v>40034</v>
      </c>
      <c r="H54" s="475"/>
      <c r="I54" s="240"/>
      <c r="J54" s="474">
        <v>40034</v>
      </c>
      <c r="K54" s="240"/>
      <c r="L54" s="240">
        <f t="shared" si="0"/>
        <v>1500</v>
      </c>
      <c r="M54" s="240"/>
      <c r="N54" s="240"/>
      <c r="O54" s="4"/>
    </row>
    <row r="55" spans="1:15" ht="12.75">
      <c r="A55" s="240">
        <v>42</v>
      </c>
      <c r="B55" s="13" t="s">
        <v>390</v>
      </c>
      <c r="C55" s="3" t="s">
        <v>384</v>
      </c>
      <c r="D55" s="4">
        <v>10070</v>
      </c>
      <c r="E55" s="240"/>
      <c r="F55" s="477">
        <v>750</v>
      </c>
      <c r="G55" s="474">
        <v>40034</v>
      </c>
      <c r="H55" s="475"/>
      <c r="I55" s="240"/>
      <c r="J55" s="474">
        <v>40034</v>
      </c>
      <c r="K55" s="240"/>
      <c r="L55" s="240">
        <f>F55+I55+K55</f>
        <v>750</v>
      </c>
      <c r="M55" s="240"/>
      <c r="N55" s="240"/>
      <c r="O55" s="136"/>
    </row>
    <row r="56" spans="1:15" ht="12.75">
      <c r="A56" s="240">
        <v>43</v>
      </c>
      <c r="B56" s="477" t="s">
        <v>322</v>
      </c>
      <c r="C56" s="478" t="s">
        <v>323</v>
      </c>
      <c r="D56" s="479">
        <v>4510</v>
      </c>
      <c r="E56" s="330"/>
      <c r="F56" s="479">
        <v>600</v>
      </c>
      <c r="G56" s="474">
        <v>40034</v>
      </c>
      <c r="H56" s="240"/>
      <c r="I56" s="240"/>
      <c r="J56" s="474">
        <v>40034</v>
      </c>
      <c r="K56" s="240"/>
      <c r="L56" s="477">
        <f>F56+I56+K56</f>
        <v>600</v>
      </c>
      <c r="M56" s="240"/>
      <c r="N56" s="240"/>
      <c r="O56" s="135"/>
    </row>
    <row r="57" spans="1:15" s="473" customFormat="1" ht="15">
      <c r="A57" s="263"/>
      <c r="B57" s="502" t="s">
        <v>77</v>
      </c>
      <c r="C57" s="502"/>
      <c r="D57" s="264"/>
      <c r="E57" s="264"/>
      <c r="F57" s="480">
        <f>SUM(F34:F56)</f>
        <v>100606</v>
      </c>
      <c r="G57" s="263"/>
      <c r="H57" s="469"/>
      <c r="I57" s="480">
        <f>SUM(I34:I56)</f>
        <v>43430</v>
      </c>
      <c r="J57" s="263"/>
      <c r="K57" s="480">
        <f>SUM(K34:K55)</f>
        <v>0</v>
      </c>
      <c r="L57" s="480">
        <f>SUM(L34:L56)</f>
        <v>144030</v>
      </c>
      <c r="M57" s="264"/>
      <c r="N57" s="263"/>
      <c r="O57" s="471"/>
    </row>
    <row r="58" spans="1:14" ht="12.75">
      <c r="A58" s="330"/>
      <c r="B58" s="330"/>
      <c r="C58" s="330"/>
      <c r="D58" s="330"/>
      <c r="E58" s="330"/>
      <c r="F58" s="330"/>
      <c r="G58" s="330"/>
      <c r="H58" s="330"/>
      <c r="I58" s="330"/>
      <c r="J58" s="330"/>
      <c r="K58" s="330"/>
      <c r="L58" s="330"/>
      <c r="M58" s="330"/>
      <c r="N58" s="330"/>
    </row>
    <row r="59" spans="1:14" ht="12.75">
      <c r="A59" s="330"/>
      <c r="B59" s="330"/>
      <c r="C59" s="330"/>
      <c r="D59" s="330"/>
      <c r="E59" s="330"/>
      <c r="F59" s="330"/>
      <c r="G59" s="330"/>
      <c r="H59" s="330"/>
      <c r="I59" s="330"/>
      <c r="J59" s="330"/>
      <c r="K59" s="330"/>
      <c r="L59" s="330"/>
      <c r="M59" s="330"/>
      <c r="N59" s="330"/>
    </row>
    <row r="60" spans="1:14" ht="12.75">
      <c r="A60" s="330"/>
      <c r="B60" s="330"/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</row>
    <row r="61" spans="1:14" ht="16.5">
      <c r="A61" s="481" t="s">
        <v>158</v>
      </c>
      <c r="B61" s="330"/>
      <c r="C61" s="482" t="s">
        <v>183</v>
      </c>
      <c r="D61" s="483" t="s">
        <v>296</v>
      </c>
      <c r="E61" s="330"/>
      <c r="F61" s="330"/>
      <c r="G61" s="330"/>
      <c r="H61" s="346"/>
      <c r="I61" s="330"/>
      <c r="J61" s="330"/>
      <c r="K61" s="330"/>
      <c r="L61" s="330"/>
      <c r="M61" s="330"/>
      <c r="N61" s="330"/>
    </row>
    <row r="62" spans="1:14" ht="16.5">
      <c r="A62" s="330"/>
      <c r="B62" s="330"/>
      <c r="C62" s="482" t="s">
        <v>182</v>
      </c>
      <c r="D62" s="484" t="s">
        <v>297</v>
      </c>
      <c r="E62" s="484"/>
      <c r="F62" s="484"/>
      <c r="G62" s="484"/>
      <c r="H62" s="485"/>
      <c r="I62" s="278"/>
      <c r="J62" s="330"/>
      <c r="K62" s="330"/>
      <c r="L62" s="330"/>
      <c r="M62" s="330"/>
      <c r="N62" s="330"/>
    </row>
    <row r="66" spans="1:13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2.75">
      <c r="A68" s="10"/>
      <c r="B68" s="10"/>
      <c r="C68" s="105"/>
      <c r="D68" s="10"/>
      <c r="E68" s="10"/>
      <c r="F68" s="10"/>
      <c r="G68" s="106"/>
      <c r="H68" s="7"/>
      <c r="I68" s="7"/>
      <c r="J68" s="106"/>
      <c r="K68" s="10"/>
      <c r="L68" s="10"/>
      <c r="M68" s="10"/>
    </row>
    <row r="69" spans="1:13" ht="12.75">
      <c r="A69" s="10"/>
      <c r="B69" s="10"/>
      <c r="C69" s="105"/>
      <c r="D69" s="10"/>
      <c r="E69" s="10"/>
      <c r="F69" s="10"/>
      <c r="G69" s="106"/>
      <c r="H69" s="7"/>
      <c r="I69" s="7"/>
      <c r="J69" s="106"/>
      <c r="K69" s="10"/>
      <c r="L69" s="10"/>
      <c r="M69" s="10"/>
    </row>
    <row r="70" spans="1:13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2" spans="1:18" ht="31.5" customHeight="1">
      <c r="A72" s="497" t="s">
        <v>28</v>
      </c>
      <c r="B72" s="498"/>
      <c r="C72" s="498"/>
      <c r="D72" s="498"/>
      <c r="E72" s="498"/>
      <c r="F72" s="498"/>
      <c r="G72" s="498"/>
      <c r="H72" s="498"/>
      <c r="I72" s="498"/>
      <c r="J72" s="498"/>
      <c r="K72" s="498"/>
      <c r="L72" s="498"/>
      <c r="M72" s="498"/>
      <c r="N72" s="498"/>
      <c r="O72" s="498"/>
      <c r="P72" s="498"/>
      <c r="Q72" s="498"/>
      <c r="R72" s="498"/>
    </row>
    <row r="73" spans="1:18" ht="19.5" customHeight="1">
      <c r="A73" s="499" t="s">
        <v>29</v>
      </c>
      <c r="B73" s="499"/>
      <c r="C73" s="499"/>
      <c r="D73" s="499"/>
      <c r="E73" s="499"/>
      <c r="F73" s="499"/>
      <c r="G73" s="499"/>
      <c r="H73" s="499"/>
      <c r="I73" s="499"/>
      <c r="J73" s="499"/>
      <c r="K73" s="499"/>
      <c r="L73" s="499"/>
      <c r="M73" s="499"/>
      <c r="N73" s="499"/>
      <c r="O73" s="499"/>
      <c r="P73" s="499"/>
      <c r="Q73" s="499"/>
      <c r="R73" s="499"/>
    </row>
    <row r="74" spans="1:18" ht="19.5" customHeight="1">
      <c r="A74" s="499" t="s">
        <v>30</v>
      </c>
      <c r="B74" s="499"/>
      <c r="C74" s="499"/>
      <c r="D74" s="499"/>
      <c r="E74" s="499"/>
      <c r="F74" s="499"/>
      <c r="G74" s="499"/>
      <c r="H74" s="499"/>
      <c r="I74" s="499"/>
      <c r="J74" s="499"/>
      <c r="K74" s="499"/>
      <c r="L74" s="499"/>
      <c r="M74" s="499"/>
      <c r="N74" s="499"/>
      <c r="O74" s="499"/>
      <c r="P74" s="499"/>
      <c r="Q74" s="499"/>
      <c r="R74" s="499"/>
    </row>
    <row r="75" spans="1:18" ht="21" customHeight="1">
      <c r="A75" s="499" t="s">
        <v>391</v>
      </c>
      <c r="B75" s="499"/>
      <c r="C75" s="499"/>
      <c r="D75" s="499"/>
      <c r="E75" s="499"/>
      <c r="F75" s="499"/>
      <c r="G75" s="499"/>
      <c r="H75" s="499"/>
      <c r="I75" s="499"/>
      <c r="J75" s="499"/>
      <c r="K75" s="499"/>
      <c r="L75" s="499"/>
      <c r="M75" s="499"/>
      <c r="N75" s="499"/>
      <c r="O75" s="499"/>
      <c r="P75" s="499"/>
      <c r="Q75" s="499"/>
      <c r="R75" s="499"/>
    </row>
    <row r="76" spans="1:15" ht="18.75" customHeight="1">
      <c r="A76" s="500" t="s">
        <v>31</v>
      </c>
      <c r="B76" s="500" t="s">
        <v>32</v>
      </c>
      <c r="C76" s="613" t="s">
        <v>33</v>
      </c>
      <c r="D76" s="494" t="s">
        <v>34</v>
      </c>
      <c r="E76" s="494" t="s">
        <v>50</v>
      </c>
      <c r="F76" s="495" t="s">
        <v>51</v>
      </c>
      <c r="G76" s="495"/>
      <c r="H76" s="495"/>
      <c r="I76" s="495"/>
      <c r="J76" s="495"/>
      <c r="K76" s="495"/>
      <c r="L76" s="495"/>
      <c r="M76" s="494" t="s">
        <v>58</v>
      </c>
      <c r="N76" s="494" t="s">
        <v>59</v>
      </c>
      <c r="O76" s="494" t="s">
        <v>60</v>
      </c>
    </row>
    <row r="77" spans="1:15" ht="19.5" customHeight="1">
      <c r="A77" s="500"/>
      <c r="B77" s="500"/>
      <c r="C77" s="613"/>
      <c r="D77" s="494"/>
      <c r="E77" s="494"/>
      <c r="F77" s="495" t="s">
        <v>52</v>
      </c>
      <c r="G77" s="495"/>
      <c r="H77" s="495" t="s">
        <v>53</v>
      </c>
      <c r="I77" s="495"/>
      <c r="J77" s="495"/>
      <c r="K77" s="494"/>
      <c r="L77" s="494" t="s">
        <v>54</v>
      </c>
      <c r="M77" s="494"/>
      <c r="N77" s="494"/>
      <c r="O77" s="494"/>
    </row>
    <row r="78" spans="1:15" ht="51" customHeight="1">
      <c r="A78" s="500"/>
      <c r="B78" s="500"/>
      <c r="C78" s="613"/>
      <c r="D78" s="494"/>
      <c r="E78" s="494"/>
      <c r="F78" s="11" t="s">
        <v>55</v>
      </c>
      <c r="G78" s="11" t="s">
        <v>56</v>
      </c>
      <c r="H78" s="14" t="s">
        <v>57</v>
      </c>
      <c r="I78" s="11" t="s">
        <v>55</v>
      </c>
      <c r="J78" s="11" t="s">
        <v>56</v>
      </c>
      <c r="K78" s="494"/>
      <c r="L78" s="494"/>
      <c r="M78" s="494"/>
      <c r="N78" s="494"/>
      <c r="O78" s="494"/>
    </row>
    <row r="79" spans="1:15" ht="14.25" customHeight="1">
      <c r="A79" s="1">
        <v>1</v>
      </c>
      <c r="B79" s="1">
        <v>2</v>
      </c>
      <c r="C79" s="1">
        <v>3</v>
      </c>
      <c r="D79" s="1">
        <v>4</v>
      </c>
      <c r="E79" s="1">
        <v>5</v>
      </c>
      <c r="F79" s="1">
        <v>6</v>
      </c>
      <c r="G79" s="1">
        <v>7</v>
      </c>
      <c r="H79" s="1">
        <v>8</v>
      </c>
      <c r="I79" s="1">
        <v>9</v>
      </c>
      <c r="J79" s="1">
        <v>10</v>
      </c>
      <c r="K79" s="1">
        <v>11</v>
      </c>
      <c r="L79" s="1">
        <v>12</v>
      </c>
      <c r="M79" s="1">
        <v>13</v>
      </c>
      <c r="N79" s="1">
        <v>14</v>
      </c>
      <c r="O79" s="1">
        <v>15</v>
      </c>
    </row>
    <row r="80" spans="1:15" ht="20.25" customHeight="1">
      <c r="A80" s="1">
        <v>1</v>
      </c>
      <c r="B80" s="4"/>
      <c r="C80" s="3"/>
      <c r="D80" s="1">
        <v>8790</v>
      </c>
      <c r="E80" s="1"/>
      <c r="F80" s="4">
        <v>1500</v>
      </c>
      <c r="G80" s="15">
        <v>40034</v>
      </c>
      <c r="H80" s="16" t="s">
        <v>318</v>
      </c>
      <c r="I80" s="4">
        <v>750</v>
      </c>
      <c r="J80" s="15">
        <v>40034</v>
      </c>
      <c r="K80" s="4"/>
      <c r="L80" s="4">
        <f>F80+I80+K80</f>
        <v>2250</v>
      </c>
      <c r="M80" s="1"/>
      <c r="N80" s="1"/>
      <c r="O80" s="1"/>
    </row>
    <row r="81" spans="1:15" ht="20.25" customHeight="1">
      <c r="A81" s="1">
        <v>2</v>
      </c>
      <c r="B81" s="4"/>
      <c r="C81" s="3"/>
      <c r="D81" s="4">
        <v>5380</v>
      </c>
      <c r="E81" s="4"/>
      <c r="F81" s="4">
        <v>800</v>
      </c>
      <c r="G81" s="15">
        <v>40034</v>
      </c>
      <c r="H81" s="1" t="s">
        <v>319</v>
      </c>
      <c r="I81" s="4">
        <v>625</v>
      </c>
      <c r="J81" s="15">
        <v>40034</v>
      </c>
      <c r="K81" s="4"/>
      <c r="L81" s="4">
        <f>F81+I81+K81</f>
        <v>1425</v>
      </c>
      <c r="M81" s="4"/>
      <c r="N81" s="4"/>
      <c r="O81" s="4"/>
    </row>
    <row r="82" spans="1:15" ht="16.5" customHeight="1">
      <c r="A82" s="4"/>
      <c r="B82" s="12"/>
      <c r="C82" s="3"/>
      <c r="D82" s="4"/>
      <c r="E82" s="4"/>
      <c r="F82" s="4"/>
      <c r="G82" s="15"/>
      <c r="H82" s="1"/>
      <c r="I82" s="4"/>
      <c r="J82" s="15"/>
      <c r="K82" s="4"/>
      <c r="L82" s="4">
        <f>F82+I82+K82</f>
        <v>0</v>
      </c>
      <c r="M82" s="4"/>
      <c r="N82" s="4"/>
      <c r="O82" s="4"/>
    </row>
    <row r="83" spans="1:15" s="467" customFormat="1" ht="16.5" customHeight="1">
      <c r="A83" s="472"/>
      <c r="B83" s="520"/>
      <c r="C83" s="523" t="s">
        <v>77</v>
      </c>
      <c r="D83" s="523"/>
      <c r="E83" s="472"/>
      <c r="F83" s="472">
        <f>SUM(F80:F82)</f>
        <v>2300</v>
      </c>
      <c r="G83" s="472">
        <v>0</v>
      </c>
      <c r="H83" s="472"/>
      <c r="I83" s="472">
        <f>SUM(I80:I82)</f>
        <v>1375</v>
      </c>
      <c r="J83" s="472">
        <v>0</v>
      </c>
      <c r="K83" s="472">
        <f>SUM(K80:K82)</f>
        <v>0</v>
      </c>
      <c r="L83" s="472">
        <f>F83+I83+K83</f>
        <v>3675</v>
      </c>
      <c r="M83" s="472"/>
      <c r="N83" s="472"/>
      <c r="O83" s="472"/>
    </row>
    <row r="84" spans="1:15" ht="16.5" customHeight="1">
      <c r="A84" s="4"/>
      <c r="B84" s="12"/>
      <c r="C84" s="3"/>
      <c r="D84" s="4"/>
      <c r="E84" s="4"/>
      <c r="F84" s="4"/>
      <c r="G84" s="15"/>
      <c r="H84" s="16"/>
      <c r="I84" s="4"/>
      <c r="J84" s="15"/>
      <c r="K84" s="4"/>
      <c r="L84" s="4"/>
      <c r="M84" s="4"/>
      <c r="N84" s="4"/>
      <c r="O84" s="4"/>
    </row>
    <row r="85" spans="1:15" ht="16.5" customHeight="1">
      <c r="A85" s="4"/>
      <c r="B85" s="12"/>
      <c r="C85" s="3"/>
      <c r="D85" s="4"/>
      <c r="E85" s="4"/>
      <c r="F85" s="4"/>
      <c r="G85" s="15"/>
      <c r="H85" s="16"/>
      <c r="I85" s="4"/>
      <c r="J85" s="15"/>
      <c r="K85" s="4"/>
      <c r="L85" s="4"/>
      <c r="M85" s="4"/>
      <c r="N85" s="4"/>
      <c r="O85" s="4"/>
    </row>
    <row r="86" spans="1:15" ht="16.5" customHeight="1">
      <c r="A86" s="4"/>
      <c r="B86" s="4"/>
      <c r="C86" s="3"/>
      <c r="D86" s="4"/>
      <c r="E86" s="4"/>
      <c r="F86" s="4"/>
      <c r="G86" s="15"/>
      <c r="H86" s="1"/>
      <c r="I86" s="4"/>
      <c r="J86" s="15"/>
      <c r="K86" s="4"/>
      <c r="L86" s="4"/>
      <c r="M86" s="4"/>
      <c r="N86" s="4"/>
      <c r="O86" s="4"/>
    </row>
    <row r="87" spans="1:15" s="330" customFormat="1" ht="16.5" customHeight="1">
      <c r="A87" s="486" t="s">
        <v>158</v>
      </c>
      <c r="C87" s="487" t="s">
        <v>332</v>
      </c>
      <c r="D87" s="346"/>
      <c r="E87" s="346"/>
      <c r="F87" s="346"/>
      <c r="G87" s="488"/>
      <c r="H87" s="489"/>
      <c r="I87" s="346"/>
      <c r="J87" s="488"/>
      <c r="K87" s="346"/>
      <c r="L87" s="346"/>
      <c r="M87" s="346"/>
      <c r="N87" s="346"/>
      <c r="O87" s="346"/>
    </row>
    <row r="88" spans="3:15" s="330" customFormat="1" ht="16.5" customHeight="1">
      <c r="C88" s="487" t="s">
        <v>295</v>
      </c>
      <c r="D88" s="346"/>
      <c r="E88" s="346"/>
      <c r="F88" s="346"/>
      <c r="G88" s="488"/>
      <c r="H88" s="489"/>
      <c r="I88" s="489"/>
      <c r="J88" s="488"/>
      <c r="K88" s="346"/>
      <c r="L88" s="346"/>
      <c r="M88" s="346"/>
      <c r="N88" s="346"/>
      <c r="O88" s="346"/>
    </row>
    <row r="94" spans="1:18" ht="31.5" customHeight="1">
      <c r="A94" s="497" t="s">
        <v>28</v>
      </c>
      <c r="B94" s="498"/>
      <c r="C94" s="498"/>
      <c r="D94" s="498"/>
      <c r="E94" s="498"/>
      <c r="F94" s="498"/>
      <c r="G94" s="498"/>
      <c r="H94" s="498"/>
      <c r="I94" s="498"/>
      <c r="J94" s="498"/>
      <c r="K94" s="498"/>
      <c r="L94" s="498"/>
      <c r="M94" s="498"/>
      <c r="N94" s="498"/>
      <c r="O94" s="498"/>
      <c r="P94" s="498"/>
      <c r="Q94" s="498"/>
      <c r="R94" s="498"/>
    </row>
    <row r="95" spans="1:18" ht="19.5" customHeight="1">
      <c r="A95" s="499" t="s">
        <v>29</v>
      </c>
      <c r="B95" s="499"/>
      <c r="C95" s="499"/>
      <c r="D95" s="499"/>
      <c r="E95" s="499"/>
      <c r="F95" s="499"/>
      <c r="G95" s="499"/>
      <c r="H95" s="499"/>
      <c r="I95" s="499"/>
      <c r="J95" s="499"/>
      <c r="K95" s="499"/>
      <c r="L95" s="499"/>
      <c r="M95" s="499"/>
      <c r="N95" s="499"/>
      <c r="O95" s="499"/>
      <c r="P95" s="499"/>
      <c r="Q95" s="499"/>
      <c r="R95" s="499"/>
    </row>
    <row r="96" spans="1:18" ht="19.5" customHeight="1">
      <c r="A96" s="499" t="s">
        <v>30</v>
      </c>
      <c r="B96" s="499"/>
      <c r="C96" s="499"/>
      <c r="D96" s="499"/>
      <c r="E96" s="499"/>
      <c r="F96" s="499"/>
      <c r="G96" s="499"/>
      <c r="H96" s="499"/>
      <c r="I96" s="499"/>
      <c r="J96" s="499"/>
      <c r="K96" s="499"/>
      <c r="L96" s="499"/>
      <c r="M96" s="499"/>
      <c r="N96" s="499"/>
      <c r="O96" s="499"/>
      <c r="P96" s="499"/>
      <c r="Q96" s="499"/>
      <c r="R96" s="499"/>
    </row>
    <row r="97" spans="1:18" ht="21" customHeight="1">
      <c r="A97" s="499" t="s">
        <v>392</v>
      </c>
      <c r="B97" s="499"/>
      <c r="C97" s="499"/>
      <c r="D97" s="499"/>
      <c r="E97" s="499"/>
      <c r="F97" s="499"/>
      <c r="G97" s="499"/>
      <c r="H97" s="499"/>
      <c r="I97" s="499"/>
      <c r="J97" s="499"/>
      <c r="K97" s="499"/>
      <c r="L97" s="499"/>
      <c r="M97" s="499"/>
      <c r="N97" s="499"/>
      <c r="O97" s="499"/>
      <c r="P97" s="499"/>
      <c r="Q97" s="499"/>
      <c r="R97" s="499"/>
    </row>
    <row r="98" spans="1:15" ht="18.75" customHeight="1">
      <c r="A98" s="500" t="s">
        <v>31</v>
      </c>
      <c r="B98" s="500" t="s">
        <v>32</v>
      </c>
      <c r="C98" s="613" t="s">
        <v>33</v>
      </c>
      <c r="D98" s="494" t="s">
        <v>34</v>
      </c>
      <c r="E98" s="494" t="s">
        <v>50</v>
      </c>
      <c r="F98" s="495" t="s">
        <v>51</v>
      </c>
      <c r="G98" s="495"/>
      <c r="H98" s="495"/>
      <c r="I98" s="495"/>
      <c r="J98" s="495"/>
      <c r="K98" s="495"/>
      <c r="L98" s="495"/>
      <c r="M98" s="494" t="s">
        <v>58</v>
      </c>
      <c r="N98" s="494" t="s">
        <v>59</v>
      </c>
      <c r="O98" s="494" t="s">
        <v>60</v>
      </c>
    </row>
    <row r="99" spans="1:15" ht="19.5" customHeight="1">
      <c r="A99" s="500"/>
      <c r="B99" s="500"/>
      <c r="C99" s="613"/>
      <c r="D99" s="494"/>
      <c r="E99" s="494"/>
      <c r="F99" s="495" t="s">
        <v>52</v>
      </c>
      <c r="G99" s="495"/>
      <c r="H99" s="495" t="s">
        <v>53</v>
      </c>
      <c r="I99" s="495"/>
      <c r="J99" s="495"/>
      <c r="K99" s="494" t="s">
        <v>279</v>
      </c>
      <c r="L99" s="494" t="s">
        <v>54</v>
      </c>
      <c r="M99" s="494"/>
      <c r="N99" s="494"/>
      <c r="O99" s="494"/>
    </row>
    <row r="100" spans="1:15" ht="51" customHeight="1">
      <c r="A100" s="500"/>
      <c r="B100" s="500"/>
      <c r="C100" s="613"/>
      <c r="D100" s="494"/>
      <c r="E100" s="494"/>
      <c r="F100" s="11" t="s">
        <v>55</v>
      </c>
      <c r="G100" s="11" t="s">
        <v>56</v>
      </c>
      <c r="H100" s="14" t="s">
        <v>57</v>
      </c>
      <c r="I100" s="11" t="s">
        <v>55</v>
      </c>
      <c r="J100" s="11" t="s">
        <v>56</v>
      </c>
      <c r="K100" s="494"/>
      <c r="L100" s="494"/>
      <c r="M100" s="494"/>
      <c r="N100" s="494"/>
      <c r="O100" s="494"/>
    </row>
    <row r="101" spans="1:15" ht="15" customHeight="1">
      <c r="A101" s="1">
        <v>1</v>
      </c>
      <c r="B101" s="1">
        <v>2</v>
      </c>
      <c r="C101" s="1">
        <v>3</v>
      </c>
      <c r="D101" s="1">
        <v>4</v>
      </c>
      <c r="E101" s="1">
        <v>5</v>
      </c>
      <c r="F101" s="1">
        <v>6</v>
      </c>
      <c r="G101" s="1">
        <v>7</v>
      </c>
      <c r="H101" s="1">
        <v>8</v>
      </c>
      <c r="I101" s="1">
        <v>9</v>
      </c>
      <c r="J101" s="1">
        <v>10</v>
      </c>
      <c r="K101" s="1">
        <v>11</v>
      </c>
      <c r="L101" s="1">
        <v>12</v>
      </c>
      <c r="M101" s="1">
        <v>13</v>
      </c>
      <c r="N101" s="1">
        <v>14</v>
      </c>
      <c r="O101" s="1">
        <v>15</v>
      </c>
    </row>
    <row r="102" spans="1:15" s="10" customFormat="1" ht="16.5" customHeight="1">
      <c r="A102" s="521"/>
      <c r="B102" s="13"/>
      <c r="C102" s="3"/>
      <c r="D102" s="4">
        <v>4870</v>
      </c>
      <c r="E102" s="4"/>
      <c r="F102" s="4">
        <v>700</v>
      </c>
      <c r="G102" s="15">
        <v>40034</v>
      </c>
      <c r="H102" s="4"/>
      <c r="I102" s="4"/>
      <c r="J102" s="4"/>
      <c r="K102" s="4"/>
      <c r="L102" s="4">
        <v>700</v>
      </c>
      <c r="M102" s="4"/>
      <c r="N102" s="4"/>
      <c r="O102" s="4"/>
    </row>
    <row r="103" spans="1:15" ht="12.75">
      <c r="A103" s="4"/>
      <c r="B103" s="4"/>
      <c r="C103" s="3"/>
      <c r="D103" s="4">
        <v>9390</v>
      </c>
      <c r="E103" s="4"/>
      <c r="F103" s="4">
        <v>2000</v>
      </c>
      <c r="G103" s="15">
        <v>40034</v>
      </c>
      <c r="H103" s="4"/>
      <c r="I103" s="4"/>
      <c r="J103" s="4"/>
      <c r="K103" s="4"/>
      <c r="L103" s="4">
        <v>2000</v>
      </c>
      <c r="M103" s="4"/>
      <c r="N103" s="4"/>
      <c r="O103" s="4"/>
    </row>
    <row r="104" spans="1:15" ht="16.5" customHeight="1">
      <c r="A104" s="4"/>
      <c r="B104" s="522" t="s">
        <v>77</v>
      </c>
      <c r="C104" s="522"/>
      <c r="D104" s="4"/>
      <c r="E104" s="4"/>
      <c r="F104" s="127">
        <f>SUM(F102:F103)</f>
        <v>2700</v>
      </c>
      <c r="G104" s="127">
        <v>0</v>
      </c>
      <c r="H104" s="127">
        <v>0</v>
      </c>
      <c r="I104" s="127">
        <v>0</v>
      </c>
      <c r="J104" s="127">
        <v>0</v>
      </c>
      <c r="K104" s="204"/>
      <c r="L104" s="127">
        <f>SUM(L102:L103)</f>
        <v>2700</v>
      </c>
      <c r="M104" s="18"/>
      <c r="N104" s="17"/>
      <c r="O104" s="4"/>
    </row>
    <row r="105" spans="1:15" ht="16.5" customHeight="1">
      <c r="A105" s="4"/>
      <c r="B105" s="12"/>
      <c r="C105" s="3"/>
      <c r="D105" s="4"/>
      <c r="E105" s="4"/>
      <c r="F105" s="4"/>
      <c r="G105" s="15"/>
      <c r="H105" s="16"/>
      <c r="I105" s="4"/>
      <c r="J105" s="15"/>
      <c r="K105" s="4"/>
      <c r="L105" s="4"/>
      <c r="M105" s="4"/>
      <c r="N105" s="4"/>
      <c r="O105" s="4"/>
    </row>
    <row r="106" spans="1:15" ht="16.5" customHeight="1">
      <c r="A106" s="4"/>
      <c r="B106" s="12"/>
      <c r="C106" s="3"/>
      <c r="D106" s="4"/>
      <c r="E106" s="4"/>
      <c r="F106" s="4"/>
      <c r="G106" s="15"/>
      <c r="H106" s="16"/>
      <c r="I106" s="4"/>
      <c r="J106" s="15"/>
      <c r="K106" s="4"/>
      <c r="L106" s="4"/>
      <c r="M106" s="4"/>
      <c r="N106" s="4"/>
      <c r="O106" s="4"/>
    </row>
    <row r="107" spans="1:15" ht="16.5" customHeight="1">
      <c r="A107" s="4"/>
      <c r="B107" s="12"/>
      <c r="C107" s="3"/>
      <c r="D107" s="4"/>
      <c r="E107" s="4"/>
      <c r="F107" s="4"/>
      <c r="G107" s="15"/>
      <c r="H107" s="1"/>
      <c r="I107" s="1"/>
      <c r="J107" s="15"/>
      <c r="K107" s="4"/>
      <c r="L107" s="4"/>
      <c r="M107" s="4"/>
      <c r="N107" s="4"/>
      <c r="O107" s="4"/>
    </row>
    <row r="108" spans="1:15" ht="16.5" customHeight="1">
      <c r="A108" s="4"/>
      <c r="B108" s="12"/>
      <c r="C108" s="3"/>
      <c r="D108" s="4"/>
      <c r="E108" s="4"/>
      <c r="F108" s="4"/>
      <c r="G108" s="15"/>
      <c r="H108" s="16"/>
      <c r="I108" s="4"/>
      <c r="J108" s="15"/>
      <c r="K108" s="4"/>
      <c r="L108" s="4"/>
      <c r="M108" s="4"/>
      <c r="N108" s="4"/>
      <c r="O108" s="4"/>
    </row>
    <row r="109" spans="2:10" s="10" customFormat="1" ht="16.5" customHeight="1">
      <c r="B109" s="131"/>
      <c r="C109" s="105"/>
      <c r="G109" s="106"/>
      <c r="H109" s="7"/>
      <c r="I109" s="7"/>
      <c r="J109" s="106"/>
    </row>
    <row r="110" spans="1:15" ht="12.75">
      <c r="A110" s="10"/>
      <c r="B110" s="10"/>
      <c r="C110" s="10"/>
      <c r="D110" s="10"/>
      <c r="E110" s="10"/>
      <c r="F110" s="512"/>
      <c r="G110" s="513"/>
      <c r="H110" s="517"/>
      <c r="I110" s="512"/>
      <c r="J110" s="513"/>
      <c r="K110" s="512"/>
      <c r="L110" s="512"/>
      <c r="M110" s="10"/>
      <c r="N110" s="10"/>
      <c r="O110" s="10"/>
    </row>
    <row r="111" spans="1:15" ht="12.75">
      <c r="A111" s="10"/>
      <c r="B111" s="10"/>
      <c r="C111" s="10"/>
      <c r="D111" s="10"/>
      <c r="E111" s="10"/>
      <c r="F111" s="512"/>
      <c r="G111" s="512"/>
      <c r="H111" s="512"/>
      <c r="I111" s="512"/>
      <c r="J111" s="512"/>
      <c r="K111" s="512"/>
      <c r="L111" s="512"/>
      <c r="M111" s="10"/>
      <c r="N111" s="10"/>
      <c r="O111" s="10"/>
    </row>
    <row r="112" spans="1:15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ht="15">
      <c r="A113" s="10"/>
      <c r="B113" s="10"/>
      <c r="C113" s="10"/>
      <c r="D113" s="10"/>
      <c r="E113" s="10"/>
      <c r="F113" s="518"/>
      <c r="G113" s="10"/>
      <c r="H113" s="514"/>
      <c r="I113" s="200"/>
      <c r="J113" s="10"/>
      <c r="K113" s="200"/>
      <c r="L113" s="512"/>
      <c r="M113" s="10"/>
      <c r="N113" s="10"/>
      <c r="O113" s="10"/>
    </row>
    <row r="114" spans="1:15" ht="12.75">
      <c r="A114" s="10"/>
      <c r="B114" s="10"/>
      <c r="C114" s="10"/>
      <c r="D114" s="10"/>
      <c r="E114" s="10"/>
      <c r="F114" s="512"/>
      <c r="G114" s="10"/>
      <c r="H114" s="10"/>
      <c r="I114" s="132"/>
      <c r="J114" s="10"/>
      <c r="K114" s="10"/>
      <c r="L114" s="132"/>
      <c r="M114" s="10"/>
      <c r="N114" s="10"/>
      <c r="O114" s="10"/>
    </row>
    <row r="115" spans="1:15" ht="15">
      <c r="A115" s="10"/>
      <c r="B115" s="10"/>
      <c r="C115" s="10"/>
      <c r="D115" s="10"/>
      <c r="E115" s="10"/>
      <c r="F115" s="200"/>
      <c r="G115" s="10"/>
      <c r="H115" s="10"/>
      <c r="I115" s="132"/>
      <c r="J115" s="10"/>
      <c r="K115" s="512"/>
      <c r="L115" s="132"/>
      <c r="M115" s="10"/>
      <c r="N115" s="10"/>
      <c r="O115" s="10"/>
    </row>
    <row r="116" spans="1:15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 ht="15">
      <c r="A117" s="10"/>
      <c r="B117" s="10"/>
      <c r="C117" s="10"/>
      <c r="D117" s="10"/>
      <c r="E117" s="10"/>
      <c r="F117" s="200"/>
      <c r="G117" s="10"/>
      <c r="H117" s="514"/>
      <c r="I117" s="200"/>
      <c r="J117" s="10"/>
      <c r="K117" s="200"/>
      <c r="L117" s="512"/>
      <c r="M117" s="10"/>
      <c r="N117" s="10"/>
      <c r="O117" s="10"/>
    </row>
    <row r="118" spans="1:15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 ht="12.75">
      <c r="A119" s="10"/>
      <c r="B119" s="10"/>
      <c r="C119" s="105"/>
      <c r="D119" s="10"/>
      <c r="E119" s="10"/>
      <c r="F119" s="10"/>
      <c r="G119" s="106"/>
      <c r="H119" s="10"/>
      <c r="I119" s="10"/>
      <c r="J119" s="10"/>
      <c r="K119" s="10"/>
      <c r="L119" s="10"/>
      <c r="M119" s="10"/>
      <c r="N119" s="10"/>
      <c r="O119" s="10"/>
    </row>
    <row r="120" spans="1:15" ht="12.75">
      <c r="A120" s="10"/>
      <c r="B120" s="519"/>
      <c r="C120" s="94"/>
      <c r="D120" s="519"/>
      <c r="E120" s="10"/>
      <c r="F120" s="519"/>
      <c r="G120" s="106"/>
      <c r="H120" s="7"/>
      <c r="I120" s="10"/>
      <c r="J120" s="106"/>
      <c r="K120" s="10"/>
      <c r="L120" s="10"/>
      <c r="M120" s="10"/>
      <c r="N120" s="10"/>
      <c r="O120" s="80"/>
    </row>
  </sheetData>
  <mergeCells count="52">
    <mergeCell ref="M98:M100"/>
    <mergeCell ref="F99:G99"/>
    <mergeCell ref="H99:J99"/>
    <mergeCell ref="K99:K100"/>
    <mergeCell ref="D98:D100"/>
    <mergeCell ref="E98:E100"/>
    <mergeCell ref="F98:L98"/>
    <mergeCell ref="O98:O100"/>
    <mergeCell ref="A94:R94"/>
    <mergeCell ref="A95:R95"/>
    <mergeCell ref="A96:R96"/>
    <mergeCell ref="L99:L100"/>
    <mergeCell ref="A97:R97"/>
    <mergeCell ref="A98:A100"/>
    <mergeCell ref="B98:B100"/>
    <mergeCell ref="C98:C100"/>
    <mergeCell ref="N98:N100"/>
    <mergeCell ref="O76:O78"/>
    <mergeCell ref="F77:G77"/>
    <mergeCell ref="H77:J77"/>
    <mergeCell ref="K77:K78"/>
    <mergeCell ref="L77:L78"/>
    <mergeCell ref="E76:E78"/>
    <mergeCell ref="F76:L76"/>
    <mergeCell ref="M76:M78"/>
    <mergeCell ref="N76:N78"/>
    <mergeCell ref="A76:A78"/>
    <mergeCell ref="B76:B78"/>
    <mergeCell ref="C76:C78"/>
    <mergeCell ref="D76:D78"/>
    <mergeCell ref="A72:R72"/>
    <mergeCell ref="A73:R73"/>
    <mergeCell ref="A74:R74"/>
    <mergeCell ref="A75:R75"/>
    <mergeCell ref="A5:A7"/>
    <mergeCell ref="B5:B7"/>
    <mergeCell ref="C5:C7"/>
    <mergeCell ref="D5:D7"/>
    <mergeCell ref="A1:R1"/>
    <mergeCell ref="A2:R2"/>
    <mergeCell ref="A3:R3"/>
    <mergeCell ref="A4:R4"/>
    <mergeCell ref="B57:C57"/>
    <mergeCell ref="M5:M7"/>
    <mergeCell ref="N5:N7"/>
    <mergeCell ref="O5:O7"/>
    <mergeCell ref="C34:D34"/>
    <mergeCell ref="F5:L5"/>
    <mergeCell ref="F6:G6"/>
    <mergeCell ref="H6:J6"/>
    <mergeCell ref="L6:L7"/>
    <mergeCell ref="E5:E7"/>
  </mergeCells>
  <printOptions/>
  <pageMargins left="2" right="0.25" top="1" bottom="1" header="0.5" footer="0.5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9"/>
  <sheetViews>
    <sheetView workbookViewId="0" topLeftCell="A1">
      <selection activeCell="B10" sqref="B10:B51"/>
    </sheetView>
  </sheetViews>
  <sheetFormatPr defaultColWidth="9.140625" defaultRowHeight="12.75"/>
  <cols>
    <col min="1" max="1" width="6.28125" style="0" customWidth="1"/>
    <col min="2" max="2" width="27.57421875" style="0" customWidth="1"/>
    <col min="3" max="3" width="12.7109375" style="0" customWidth="1"/>
    <col min="4" max="4" width="9.57421875" style="0" customWidth="1"/>
    <col min="6" max="6" width="12.140625" style="0" customWidth="1"/>
    <col min="7" max="7" width="20.7109375" style="0" customWidth="1"/>
  </cols>
  <sheetData>
    <row r="1" spans="1:7" ht="12.75">
      <c r="A1" s="70"/>
      <c r="B1" s="72"/>
      <c r="C1" s="72"/>
      <c r="D1" s="73" t="s">
        <v>393</v>
      </c>
      <c r="E1" s="71"/>
      <c r="F1" s="75"/>
      <c r="G1" s="76"/>
    </row>
    <row r="2" spans="1:7" ht="15.75" customHeight="1">
      <c r="A2" s="77"/>
      <c r="B2" s="79"/>
      <c r="C2" s="79"/>
      <c r="D2" s="80" t="s">
        <v>394</v>
      </c>
      <c r="E2" s="78"/>
      <c r="F2" s="78"/>
      <c r="G2" s="82"/>
    </row>
    <row r="3" spans="1:7" ht="12.75">
      <c r="A3" s="77"/>
      <c r="B3" s="79"/>
      <c r="C3" s="79"/>
      <c r="D3" s="189" t="s">
        <v>80</v>
      </c>
      <c r="E3" s="190"/>
      <c r="F3" s="190"/>
      <c r="G3" s="191"/>
    </row>
    <row r="4" spans="1:7" ht="12.75">
      <c r="A4" s="77"/>
      <c r="B4" s="79"/>
      <c r="C4" s="79"/>
      <c r="D4" s="189" t="s">
        <v>81</v>
      </c>
      <c r="E4" s="190"/>
      <c r="F4" s="190"/>
      <c r="G4" s="191"/>
    </row>
    <row r="5" spans="1:7" ht="12.75">
      <c r="A5" s="84" t="s">
        <v>82</v>
      </c>
      <c r="B5" s="192"/>
      <c r="C5" s="79"/>
      <c r="D5" s="189" t="s">
        <v>83</v>
      </c>
      <c r="E5" s="190"/>
      <c r="F5" s="190"/>
      <c r="G5" s="191"/>
    </row>
    <row r="6" spans="1:7" ht="12.75">
      <c r="A6" s="77" t="s">
        <v>84</v>
      </c>
      <c r="B6" s="79"/>
      <c r="C6" s="79"/>
      <c r="D6" s="193" t="s">
        <v>395</v>
      </c>
      <c r="E6" s="190"/>
      <c r="F6" s="190"/>
      <c r="G6" s="191"/>
    </row>
    <row r="7" spans="1:7" ht="12.75">
      <c r="A7" s="77" t="s">
        <v>85</v>
      </c>
      <c r="B7" s="79"/>
      <c r="C7" s="79"/>
      <c r="D7" s="80" t="s">
        <v>396</v>
      </c>
      <c r="E7" s="78"/>
      <c r="F7" s="78"/>
      <c r="G7" s="82"/>
    </row>
    <row r="8" spans="1:7" ht="16.5" thickBot="1">
      <c r="A8" s="194" t="s">
        <v>86</v>
      </c>
      <c r="B8" s="195"/>
      <c r="C8" s="196">
        <v>40033</v>
      </c>
      <c r="D8" s="197" t="s">
        <v>87</v>
      </c>
      <c r="E8" s="198"/>
      <c r="F8" s="198"/>
      <c r="G8" s="44"/>
    </row>
    <row r="9" spans="1:7" ht="45.75" customHeight="1">
      <c r="A9" s="207" t="s">
        <v>1</v>
      </c>
      <c r="B9" s="208" t="s">
        <v>88</v>
      </c>
      <c r="C9" s="207" t="s">
        <v>89</v>
      </c>
      <c r="D9" s="209" t="s">
        <v>90</v>
      </c>
      <c r="E9" s="210" t="s">
        <v>91</v>
      </c>
      <c r="F9" s="212" t="s">
        <v>92</v>
      </c>
      <c r="G9" s="214" t="s">
        <v>60</v>
      </c>
    </row>
    <row r="10" spans="1:7" ht="12" customHeight="1">
      <c r="A10" s="166">
        <v>1</v>
      </c>
      <c r="B10" s="3" t="s">
        <v>369</v>
      </c>
      <c r="C10" s="203">
        <v>790082681</v>
      </c>
      <c r="D10" s="205">
        <v>40033</v>
      </c>
      <c r="E10" s="211"/>
      <c r="F10" s="213">
        <v>83</v>
      </c>
      <c r="G10" s="204"/>
    </row>
    <row r="11" spans="1:7" ht="12" customHeight="1">
      <c r="A11" s="166"/>
      <c r="B11" s="3" t="s">
        <v>370</v>
      </c>
      <c r="C11" s="203">
        <v>791887695</v>
      </c>
      <c r="D11" s="205">
        <v>40033</v>
      </c>
      <c r="E11" s="211"/>
      <c r="F11" s="213">
        <v>590</v>
      </c>
      <c r="G11" s="204"/>
    </row>
    <row r="12" spans="1:7" ht="12" customHeight="1">
      <c r="A12" s="166"/>
      <c r="B12" s="3" t="s">
        <v>371</v>
      </c>
      <c r="C12" s="203">
        <v>791887671</v>
      </c>
      <c r="D12" s="205">
        <v>40033</v>
      </c>
      <c r="E12" s="211"/>
      <c r="F12" s="213">
        <v>883</v>
      </c>
      <c r="G12" s="204"/>
    </row>
    <row r="13" spans="1:7" ht="11.25" customHeight="1">
      <c r="A13" s="166"/>
      <c r="B13" s="3" t="s">
        <v>372</v>
      </c>
      <c r="C13" s="203">
        <v>794192671</v>
      </c>
      <c r="D13" s="205">
        <v>40033</v>
      </c>
      <c r="E13" s="211"/>
      <c r="F13" s="213">
        <v>1277</v>
      </c>
      <c r="G13" s="204"/>
    </row>
    <row r="14" spans="1:7" ht="12" customHeight="1">
      <c r="A14" s="166">
        <v>2</v>
      </c>
      <c r="B14" s="3" t="s">
        <v>373</v>
      </c>
      <c r="C14" s="204">
        <v>791888244</v>
      </c>
      <c r="D14" s="205">
        <v>40033</v>
      </c>
      <c r="E14" s="211"/>
      <c r="F14" s="213">
        <v>497</v>
      </c>
      <c r="G14" s="204"/>
    </row>
    <row r="15" spans="1:7" ht="14.25" customHeight="1">
      <c r="A15" s="166">
        <v>3</v>
      </c>
      <c r="B15" s="3" t="s">
        <v>374</v>
      </c>
      <c r="C15" s="203">
        <v>790350430</v>
      </c>
      <c r="D15" s="205">
        <v>40033</v>
      </c>
      <c r="E15" s="211"/>
      <c r="F15" s="213">
        <v>64</v>
      </c>
      <c r="G15" s="204"/>
    </row>
    <row r="16" spans="1:7" ht="14.25" customHeight="1">
      <c r="A16" s="166"/>
      <c r="B16" s="3" t="s">
        <v>375</v>
      </c>
      <c r="C16" s="203">
        <v>794194068</v>
      </c>
      <c r="D16" s="205">
        <v>40033</v>
      </c>
      <c r="E16" s="211"/>
      <c r="F16" s="213">
        <v>1457</v>
      </c>
      <c r="G16" s="204"/>
    </row>
    <row r="17" spans="1:7" ht="12" customHeight="1">
      <c r="A17" s="166"/>
      <c r="B17" s="3" t="s">
        <v>376</v>
      </c>
      <c r="C17" s="203">
        <v>791887958</v>
      </c>
      <c r="D17" s="205">
        <v>40033</v>
      </c>
      <c r="E17" s="211"/>
      <c r="F17" s="213">
        <v>142</v>
      </c>
      <c r="G17" s="204"/>
    </row>
    <row r="18" spans="1:7" ht="12" customHeight="1">
      <c r="A18" s="166">
        <v>4</v>
      </c>
      <c r="B18" s="3" t="s">
        <v>377</v>
      </c>
      <c r="C18" s="203">
        <v>780458477</v>
      </c>
      <c r="D18" s="205">
        <v>40033</v>
      </c>
      <c r="E18" s="211"/>
      <c r="F18" s="213">
        <v>141</v>
      </c>
      <c r="G18" s="204"/>
    </row>
    <row r="19" spans="1:7" ht="12" customHeight="1">
      <c r="A19" s="166"/>
      <c r="B19" s="3" t="s">
        <v>378</v>
      </c>
      <c r="C19" s="203">
        <v>791889567</v>
      </c>
      <c r="D19" s="205">
        <v>40033</v>
      </c>
      <c r="E19" s="211"/>
      <c r="F19" s="213">
        <v>873</v>
      </c>
      <c r="G19" s="204"/>
    </row>
    <row r="20" spans="1:7" ht="12" customHeight="1">
      <c r="A20" s="166"/>
      <c r="B20" s="3" t="s">
        <v>379</v>
      </c>
      <c r="C20" s="203">
        <v>794192065</v>
      </c>
      <c r="D20" s="205">
        <v>40033</v>
      </c>
      <c r="E20" s="211"/>
      <c r="F20" s="213">
        <v>433</v>
      </c>
      <c r="G20" s="204"/>
    </row>
    <row r="21" spans="1:7" ht="12" customHeight="1">
      <c r="A21" s="204"/>
      <c r="B21" s="3" t="s">
        <v>380</v>
      </c>
      <c r="C21" s="203">
        <v>791888802</v>
      </c>
      <c r="D21" s="205">
        <v>40033</v>
      </c>
      <c r="E21" s="166"/>
      <c r="F21" s="166">
        <v>419</v>
      </c>
      <c r="G21" s="204"/>
    </row>
    <row r="22" spans="1:7" ht="12.75">
      <c r="A22" s="166">
        <v>5</v>
      </c>
      <c r="B22" s="3" t="s">
        <v>381</v>
      </c>
      <c r="C22" s="203">
        <v>790352724</v>
      </c>
      <c r="D22" s="205">
        <v>40033</v>
      </c>
      <c r="E22" s="211"/>
      <c r="F22" s="213">
        <v>111</v>
      </c>
      <c r="G22" s="204"/>
    </row>
    <row r="23" spans="1:7" ht="12.75" customHeight="1">
      <c r="A23" s="166"/>
      <c r="B23" s="3" t="s">
        <v>382</v>
      </c>
      <c r="C23" s="204">
        <v>791888129</v>
      </c>
      <c r="D23" s="205">
        <v>40033</v>
      </c>
      <c r="E23" s="211"/>
      <c r="F23" s="213">
        <v>167</v>
      </c>
      <c r="G23" s="204"/>
    </row>
    <row r="24" spans="1:7" ht="12.75">
      <c r="A24" s="166">
        <v>6</v>
      </c>
      <c r="B24" s="3" t="s">
        <v>383</v>
      </c>
      <c r="C24" s="203">
        <v>790353691</v>
      </c>
      <c r="D24" s="205">
        <v>40033</v>
      </c>
      <c r="E24" s="211"/>
      <c r="F24" s="213">
        <v>124</v>
      </c>
      <c r="G24" s="204"/>
    </row>
    <row r="25" spans="1:7" ht="12.75" customHeight="1">
      <c r="A25" s="166"/>
      <c r="B25" s="3" t="s">
        <v>384</v>
      </c>
      <c r="C25" s="203">
        <v>790353823</v>
      </c>
      <c r="D25" s="205">
        <v>40033</v>
      </c>
      <c r="E25" s="211"/>
      <c r="F25" s="213">
        <v>149</v>
      </c>
      <c r="G25" s="204"/>
    </row>
    <row r="26" spans="1:7" ht="12" customHeight="1">
      <c r="A26" s="166"/>
      <c r="B26" s="3" t="s">
        <v>384</v>
      </c>
      <c r="C26" s="203">
        <v>793561424</v>
      </c>
      <c r="D26" s="205">
        <v>40033</v>
      </c>
      <c r="E26" s="211"/>
      <c r="F26" s="213">
        <v>755</v>
      </c>
      <c r="G26" s="204"/>
    </row>
    <row r="27" spans="1:7" ht="12" customHeight="1">
      <c r="A27" s="166">
        <v>7</v>
      </c>
      <c r="B27" s="3" t="s">
        <v>384</v>
      </c>
      <c r="C27" s="203">
        <v>790351877</v>
      </c>
      <c r="D27" s="205">
        <v>40033</v>
      </c>
      <c r="E27" s="211"/>
      <c r="F27" s="213">
        <v>137</v>
      </c>
      <c r="G27" s="204"/>
    </row>
    <row r="28" spans="1:7" ht="12.75" customHeight="1">
      <c r="A28" s="166">
        <v>8</v>
      </c>
      <c r="B28" s="3" t="s">
        <v>384</v>
      </c>
      <c r="C28" s="203">
        <v>790355929</v>
      </c>
      <c r="D28" s="205">
        <v>40033</v>
      </c>
      <c r="E28" s="211"/>
      <c r="F28" s="213">
        <v>105</v>
      </c>
      <c r="G28" s="204"/>
    </row>
    <row r="29" spans="1:7" ht="12.75" customHeight="1">
      <c r="A29" s="166"/>
      <c r="B29" s="3" t="s">
        <v>384</v>
      </c>
      <c r="C29" s="203">
        <v>793573370</v>
      </c>
      <c r="D29" s="205">
        <v>40033</v>
      </c>
      <c r="E29" s="211"/>
      <c r="F29" s="213">
        <v>605</v>
      </c>
      <c r="G29" s="204"/>
    </row>
    <row r="30" spans="1:7" ht="12.75">
      <c r="A30" s="166"/>
      <c r="B30" s="3" t="s">
        <v>384</v>
      </c>
      <c r="C30" s="204">
        <v>793603941</v>
      </c>
      <c r="D30" s="205">
        <v>40033</v>
      </c>
      <c r="E30" s="211"/>
      <c r="F30" s="213">
        <v>441</v>
      </c>
      <c r="G30" s="204"/>
    </row>
    <row r="31" spans="1:7" ht="12" customHeight="1">
      <c r="A31" s="166">
        <v>9</v>
      </c>
      <c r="B31" s="3" t="s">
        <v>369</v>
      </c>
      <c r="C31" s="203">
        <v>791874615</v>
      </c>
      <c r="D31" s="205">
        <v>40033</v>
      </c>
      <c r="E31" s="211"/>
      <c r="F31" s="213">
        <v>418</v>
      </c>
      <c r="G31" s="204"/>
    </row>
    <row r="32" spans="1:7" ht="12" customHeight="1">
      <c r="A32" s="166"/>
      <c r="B32" s="3" t="s">
        <v>370</v>
      </c>
      <c r="C32" s="203">
        <v>790361861</v>
      </c>
      <c r="D32" s="205">
        <v>40033</v>
      </c>
      <c r="E32" s="211"/>
      <c r="F32" s="213">
        <v>151</v>
      </c>
      <c r="G32" s="204"/>
    </row>
    <row r="33" spans="1:7" ht="12" customHeight="1">
      <c r="A33" s="166"/>
      <c r="B33" s="3" t="s">
        <v>371</v>
      </c>
      <c r="C33" s="203">
        <v>794235658</v>
      </c>
      <c r="D33" s="205">
        <v>40033</v>
      </c>
      <c r="E33" s="211"/>
      <c r="F33" s="213">
        <v>492</v>
      </c>
      <c r="G33" s="204"/>
    </row>
    <row r="34" spans="1:7" ht="12.75">
      <c r="A34" s="166">
        <v>10</v>
      </c>
      <c r="B34" s="3" t="s">
        <v>372</v>
      </c>
      <c r="C34" s="203">
        <v>791875906</v>
      </c>
      <c r="D34" s="205">
        <v>40033</v>
      </c>
      <c r="E34" s="211"/>
      <c r="F34" s="213">
        <v>202</v>
      </c>
      <c r="G34" s="204"/>
    </row>
    <row r="35" spans="1:7" ht="12.75" customHeight="1">
      <c r="A35" s="166"/>
      <c r="B35" s="3" t="s">
        <v>373</v>
      </c>
      <c r="C35" s="203">
        <v>791875907</v>
      </c>
      <c r="D35" s="205">
        <v>40033</v>
      </c>
      <c r="E35" s="211"/>
      <c r="F35" s="213">
        <v>57</v>
      </c>
      <c r="G35" s="204"/>
    </row>
    <row r="36" spans="1:7" ht="12" customHeight="1">
      <c r="A36" s="166"/>
      <c r="B36" s="3" t="s">
        <v>374</v>
      </c>
      <c r="C36" s="203">
        <v>791876744</v>
      </c>
      <c r="D36" s="205">
        <v>40033</v>
      </c>
      <c r="E36" s="211"/>
      <c r="F36" s="213">
        <v>162</v>
      </c>
      <c r="G36" s="204"/>
    </row>
    <row r="37" spans="1:7" ht="12.75">
      <c r="A37" s="166"/>
      <c r="B37" s="3" t="s">
        <v>375</v>
      </c>
      <c r="C37" s="203">
        <v>793563918</v>
      </c>
      <c r="D37" s="205">
        <v>40033</v>
      </c>
      <c r="E37" s="211"/>
      <c r="F37" s="213">
        <v>152</v>
      </c>
      <c r="G37" s="204"/>
    </row>
    <row r="38" spans="1:11" ht="12.75">
      <c r="A38" s="204"/>
      <c r="B38" s="3" t="s">
        <v>376</v>
      </c>
      <c r="C38" s="203">
        <v>793563944</v>
      </c>
      <c r="D38" s="205">
        <v>40033</v>
      </c>
      <c r="E38" s="166"/>
      <c r="F38" s="166">
        <v>155</v>
      </c>
      <c r="G38" s="204"/>
      <c r="K38">
        <f>SUM(F10:F44)</f>
        <v>12928</v>
      </c>
    </row>
    <row r="39" spans="1:7" ht="12.75">
      <c r="A39" s="204"/>
      <c r="B39" s="3" t="s">
        <v>377</v>
      </c>
      <c r="C39" s="203">
        <v>794235860</v>
      </c>
      <c r="D39" s="205">
        <v>40033</v>
      </c>
      <c r="E39" s="166"/>
      <c r="F39" s="166">
        <v>191</v>
      </c>
      <c r="G39" s="204"/>
    </row>
    <row r="40" spans="1:7" ht="12.75">
      <c r="A40" s="166">
        <v>11</v>
      </c>
      <c r="B40" s="3" t="s">
        <v>378</v>
      </c>
      <c r="C40" s="203">
        <v>791931992</v>
      </c>
      <c r="D40" s="205">
        <v>40033</v>
      </c>
      <c r="E40" s="211"/>
      <c r="F40" s="213">
        <v>486</v>
      </c>
      <c r="G40" s="204"/>
    </row>
    <row r="41" spans="1:7" ht="12.75" customHeight="1">
      <c r="A41" s="166"/>
      <c r="B41" s="3" t="s">
        <v>379</v>
      </c>
      <c r="C41" s="203">
        <v>791889305</v>
      </c>
      <c r="D41" s="205">
        <v>40033</v>
      </c>
      <c r="E41" s="211"/>
      <c r="F41" s="213">
        <v>233</v>
      </c>
      <c r="G41" s="204"/>
    </row>
    <row r="42" spans="1:7" ht="12.75" customHeight="1">
      <c r="A42" s="166"/>
      <c r="B42" s="3" t="s">
        <v>380</v>
      </c>
      <c r="C42" s="203">
        <v>794238441</v>
      </c>
      <c r="D42" s="205">
        <v>40033</v>
      </c>
      <c r="E42" s="211"/>
      <c r="F42" s="213">
        <v>510</v>
      </c>
      <c r="G42" s="204"/>
    </row>
    <row r="43" spans="1:7" ht="12.75">
      <c r="A43" s="166">
        <v>12</v>
      </c>
      <c r="B43" s="3" t="s">
        <v>381</v>
      </c>
      <c r="C43" s="204">
        <v>790715036</v>
      </c>
      <c r="D43" s="205">
        <v>40033</v>
      </c>
      <c r="E43" s="211"/>
      <c r="F43" s="213">
        <v>113</v>
      </c>
      <c r="G43" s="204"/>
    </row>
    <row r="44" spans="1:7" ht="12.75" customHeight="1">
      <c r="A44" s="166"/>
      <c r="B44" s="3" t="s">
        <v>382</v>
      </c>
      <c r="C44" s="203">
        <v>790716978</v>
      </c>
      <c r="D44" s="205">
        <v>40033</v>
      </c>
      <c r="E44" s="211"/>
      <c r="F44" s="213">
        <v>153</v>
      </c>
      <c r="G44" s="204"/>
    </row>
    <row r="45" spans="1:7" ht="12.75" customHeight="1">
      <c r="A45" s="166">
        <v>13</v>
      </c>
      <c r="B45" s="3" t="s">
        <v>383</v>
      </c>
      <c r="C45" s="203">
        <v>793563773</v>
      </c>
      <c r="D45" s="205">
        <v>40033</v>
      </c>
      <c r="E45" s="211"/>
      <c r="F45" s="213">
        <v>577</v>
      </c>
      <c r="G45" s="204"/>
    </row>
    <row r="46" spans="1:7" ht="12" customHeight="1">
      <c r="A46" s="166"/>
      <c r="B46" s="3" t="s">
        <v>384</v>
      </c>
      <c r="C46" s="203">
        <v>793564540</v>
      </c>
      <c r="D46" s="205">
        <v>40033</v>
      </c>
      <c r="E46" s="166"/>
      <c r="F46" s="166">
        <v>661</v>
      </c>
      <c r="G46" s="204"/>
    </row>
    <row r="47" spans="1:7" ht="12.75" customHeight="1">
      <c r="A47" s="166">
        <v>14</v>
      </c>
      <c r="B47" s="3" t="s">
        <v>384</v>
      </c>
      <c r="C47" s="203">
        <v>793558489</v>
      </c>
      <c r="D47" s="205">
        <v>40033</v>
      </c>
      <c r="E47" s="211"/>
      <c r="F47" s="213">
        <v>218</v>
      </c>
      <c r="G47" s="204"/>
    </row>
    <row r="48" spans="1:7" ht="12.75" customHeight="1">
      <c r="A48" s="166">
        <v>15</v>
      </c>
      <c r="B48" s="3" t="s">
        <v>384</v>
      </c>
      <c r="C48" s="203">
        <v>790352664</v>
      </c>
      <c r="D48" s="205">
        <v>40033</v>
      </c>
      <c r="E48" s="211"/>
      <c r="F48" s="213">
        <v>205</v>
      </c>
      <c r="G48" s="206"/>
    </row>
    <row r="49" spans="1:7" ht="12.75" customHeight="1">
      <c r="A49" s="166"/>
      <c r="B49" s="3" t="s">
        <v>384</v>
      </c>
      <c r="C49" s="203">
        <v>790352782</v>
      </c>
      <c r="D49" s="205">
        <v>40033</v>
      </c>
      <c r="E49" s="211"/>
      <c r="F49" s="213">
        <v>110</v>
      </c>
      <c r="G49" s="206"/>
    </row>
    <row r="50" spans="1:7" ht="12.75" customHeight="1">
      <c r="A50" s="166"/>
      <c r="B50" s="3" t="s">
        <v>384</v>
      </c>
      <c r="C50" s="203">
        <v>790353176</v>
      </c>
      <c r="D50" s="205">
        <v>40033</v>
      </c>
      <c r="E50" s="211"/>
      <c r="F50" s="213">
        <v>144</v>
      </c>
      <c r="G50" s="206"/>
    </row>
    <row r="51" spans="1:7" ht="12.75" customHeight="1">
      <c r="A51" s="166"/>
      <c r="B51" s="3" t="s">
        <v>384</v>
      </c>
      <c r="C51" s="203">
        <v>791887766</v>
      </c>
      <c r="D51" s="205">
        <v>40033</v>
      </c>
      <c r="E51" s="211"/>
      <c r="F51" s="213">
        <v>207</v>
      </c>
      <c r="G51" s="206"/>
    </row>
    <row r="52" spans="1:7" ht="12.75" customHeight="1">
      <c r="A52" s="166"/>
      <c r="B52" s="202"/>
      <c r="C52" s="204">
        <v>791888350</v>
      </c>
      <c r="D52" s="205">
        <v>40033</v>
      </c>
      <c r="E52" s="211"/>
      <c r="F52" s="213">
        <v>124</v>
      </c>
      <c r="G52" s="206"/>
    </row>
    <row r="53" spans="1:7" ht="12.75" customHeight="1">
      <c r="A53" s="166"/>
      <c r="B53" s="202"/>
      <c r="C53" s="203">
        <v>791889675</v>
      </c>
      <c r="D53" s="205">
        <v>40033</v>
      </c>
      <c r="E53" s="211"/>
      <c r="F53" s="213">
        <v>214</v>
      </c>
      <c r="G53" s="206"/>
    </row>
    <row r="54" spans="1:7" ht="12.75">
      <c r="A54" s="166">
        <v>16</v>
      </c>
      <c r="B54" s="3" t="s">
        <v>369</v>
      </c>
      <c r="C54" s="203">
        <v>794234124</v>
      </c>
      <c r="D54" s="205">
        <v>40033</v>
      </c>
      <c r="E54" s="211"/>
      <c r="F54" s="213">
        <v>578</v>
      </c>
      <c r="G54" s="204"/>
    </row>
    <row r="55" spans="1:7" ht="12.75" customHeight="1">
      <c r="A55" s="166">
        <v>17</v>
      </c>
      <c r="B55" s="3" t="s">
        <v>370</v>
      </c>
      <c r="C55" s="204">
        <v>790714653</v>
      </c>
      <c r="D55" s="205">
        <v>40033</v>
      </c>
      <c r="E55" s="211"/>
      <c r="F55" s="213">
        <v>48</v>
      </c>
      <c r="G55" s="204"/>
    </row>
    <row r="56" spans="1:7" ht="12.75">
      <c r="A56" s="166"/>
      <c r="B56" s="3" t="s">
        <v>371</v>
      </c>
      <c r="C56" s="203">
        <v>793557818</v>
      </c>
      <c r="D56" s="205">
        <v>40033</v>
      </c>
      <c r="E56" s="211"/>
      <c r="F56" s="213">
        <v>254</v>
      </c>
      <c r="G56" s="204"/>
    </row>
    <row r="57" spans="1:7" ht="12.75" customHeight="1">
      <c r="A57" s="166">
        <v>18</v>
      </c>
      <c r="B57" s="3" t="s">
        <v>372</v>
      </c>
      <c r="C57" s="203">
        <v>795333717</v>
      </c>
      <c r="D57" s="205">
        <v>40033</v>
      </c>
      <c r="E57" s="211"/>
      <c r="F57" s="213">
        <v>196</v>
      </c>
      <c r="G57" s="204"/>
    </row>
    <row r="58" spans="1:7" ht="12.75" customHeight="1">
      <c r="A58" s="166">
        <v>19</v>
      </c>
      <c r="B58" s="3" t="s">
        <v>373</v>
      </c>
      <c r="C58" s="203">
        <v>791859562</v>
      </c>
      <c r="D58" s="205">
        <v>40033</v>
      </c>
      <c r="E58" s="211"/>
      <c r="F58" s="213">
        <v>298</v>
      </c>
      <c r="G58" s="204"/>
    </row>
    <row r="59" spans="1:7" ht="13.5" customHeight="1">
      <c r="A59" s="166"/>
      <c r="B59" s="3" t="s">
        <v>374</v>
      </c>
      <c r="C59" s="203">
        <v>792453289</v>
      </c>
      <c r="D59" s="205">
        <v>40033</v>
      </c>
      <c r="E59" s="211"/>
      <c r="F59" s="213">
        <v>151</v>
      </c>
      <c r="G59" s="204"/>
    </row>
    <row r="60" spans="1:7" ht="12.75" customHeight="1">
      <c r="A60" s="166"/>
      <c r="B60" s="3" t="s">
        <v>375</v>
      </c>
      <c r="C60" s="203">
        <v>793569120</v>
      </c>
      <c r="D60" s="205">
        <v>40033</v>
      </c>
      <c r="E60" s="211"/>
      <c r="F60" s="213">
        <v>268</v>
      </c>
      <c r="G60" s="204"/>
    </row>
    <row r="61" spans="1:7" ht="13.5" customHeight="1">
      <c r="A61" s="4"/>
      <c r="B61" s="3" t="s">
        <v>376</v>
      </c>
      <c r="C61" s="204"/>
      <c r="D61" s="205"/>
      <c r="E61" s="204"/>
      <c r="F61" s="134">
        <f>SUM(F10:F60)</f>
        <v>17181</v>
      </c>
      <c r="G61" s="204"/>
    </row>
    <row r="62" spans="1:2" ht="14.25" customHeight="1">
      <c r="A62" s="10"/>
      <c r="B62" s="105"/>
    </row>
    <row r="63" spans="1:7" ht="12.75">
      <c r="A63" s="10"/>
      <c r="B63" s="105"/>
      <c r="D63" s="40"/>
      <c r="E63" s="123"/>
      <c r="G63" s="215"/>
    </row>
    <row r="64" spans="1:7" ht="14.25" customHeight="1">
      <c r="A64" s="240"/>
      <c r="B64" s="3"/>
      <c r="C64" s="240"/>
      <c r="D64" s="347"/>
      <c r="E64" s="351"/>
      <c r="F64" s="352">
        <f>F61</f>
        <v>17181</v>
      </c>
      <c r="G64" s="351"/>
    </row>
    <row r="65" spans="1:7" ht="14.25" customHeight="1">
      <c r="A65" s="357">
        <v>20</v>
      </c>
      <c r="B65" s="3" t="s">
        <v>380</v>
      </c>
      <c r="C65" s="353">
        <v>793603800</v>
      </c>
      <c r="D65" s="354">
        <v>40033</v>
      </c>
      <c r="E65" s="355"/>
      <c r="F65" s="356">
        <v>404</v>
      </c>
      <c r="G65" s="358"/>
    </row>
    <row r="66" spans="1:7" ht="13.5" customHeight="1">
      <c r="A66" s="357">
        <v>21</v>
      </c>
      <c r="B66" s="3" t="s">
        <v>381</v>
      </c>
      <c r="C66" s="353">
        <v>790349754</v>
      </c>
      <c r="D66" s="354">
        <v>40033</v>
      </c>
      <c r="E66" s="357"/>
      <c r="F66" s="357">
        <v>54</v>
      </c>
      <c r="G66" s="358"/>
    </row>
    <row r="67" spans="1:7" ht="12.75" customHeight="1">
      <c r="A67" s="357"/>
      <c r="B67" s="3" t="s">
        <v>382</v>
      </c>
      <c r="C67" s="353">
        <v>790349755</v>
      </c>
      <c r="D67" s="354">
        <v>40033</v>
      </c>
      <c r="E67" s="355"/>
      <c r="F67" s="356">
        <v>54</v>
      </c>
      <c r="G67" s="351"/>
    </row>
    <row r="68" spans="1:7" ht="12.75" customHeight="1">
      <c r="A68" s="357"/>
      <c r="B68" s="3" t="s">
        <v>383</v>
      </c>
      <c r="C68" s="351">
        <v>793560945</v>
      </c>
      <c r="D68" s="354">
        <v>40033</v>
      </c>
      <c r="E68" s="355"/>
      <c r="F68" s="356">
        <v>383</v>
      </c>
      <c r="G68" s="351"/>
    </row>
    <row r="69" spans="1:7" ht="12.75" customHeight="1">
      <c r="A69" s="357">
        <v>22</v>
      </c>
      <c r="B69" s="3" t="s">
        <v>384</v>
      </c>
      <c r="C69" s="353">
        <v>790082578</v>
      </c>
      <c r="D69" s="354">
        <v>40033</v>
      </c>
      <c r="E69" s="355"/>
      <c r="F69" s="356">
        <v>102</v>
      </c>
      <c r="G69" s="358"/>
    </row>
    <row r="70" spans="1:7" ht="14.25" customHeight="1">
      <c r="A70" s="357"/>
      <c r="B70" s="3" t="s">
        <v>384</v>
      </c>
      <c r="C70" s="353">
        <v>793560931</v>
      </c>
      <c r="D70" s="354">
        <v>40033</v>
      </c>
      <c r="E70" s="355"/>
      <c r="F70" s="356">
        <v>360</v>
      </c>
      <c r="G70" s="358"/>
    </row>
    <row r="71" spans="1:7" ht="14.25" customHeight="1">
      <c r="A71" s="357"/>
      <c r="B71" s="3" t="s">
        <v>384</v>
      </c>
      <c r="C71" s="353">
        <v>790352873</v>
      </c>
      <c r="D71" s="354">
        <v>40033</v>
      </c>
      <c r="E71" s="355"/>
      <c r="F71" s="356">
        <v>295</v>
      </c>
      <c r="G71" s="358"/>
    </row>
    <row r="72" spans="1:7" ht="13.5" customHeight="1">
      <c r="A72" s="357"/>
      <c r="B72" s="3" t="s">
        <v>384</v>
      </c>
      <c r="C72" s="353">
        <v>793560932</v>
      </c>
      <c r="D72" s="354">
        <v>40033</v>
      </c>
      <c r="E72" s="355"/>
      <c r="F72" s="356">
        <v>306</v>
      </c>
      <c r="G72" s="358"/>
    </row>
    <row r="73" spans="1:7" ht="15.75">
      <c r="A73" s="357">
        <v>23</v>
      </c>
      <c r="B73" s="3" t="s">
        <v>384</v>
      </c>
      <c r="C73" s="353">
        <v>791455162</v>
      </c>
      <c r="D73" s="354">
        <v>40033</v>
      </c>
      <c r="E73" s="355"/>
      <c r="F73" s="356">
        <v>332</v>
      </c>
      <c r="G73" s="358"/>
    </row>
    <row r="74" spans="1:7" ht="14.25" customHeight="1">
      <c r="A74" s="357"/>
      <c r="B74" s="3" t="s">
        <v>384</v>
      </c>
      <c r="C74" s="353">
        <v>794228801</v>
      </c>
      <c r="D74" s="354">
        <v>40033</v>
      </c>
      <c r="E74" s="355"/>
      <c r="F74" s="356">
        <v>165</v>
      </c>
      <c r="G74" s="358"/>
    </row>
    <row r="75" spans="1:7" ht="14.25" customHeight="1">
      <c r="A75" s="357">
        <v>24</v>
      </c>
      <c r="B75" s="3" t="s">
        <v>369</v>
      </c>
      <c r="C75" s="351">
        <v>793562337</v>
      </c>
      <c r="D75" s="354">
        <v>40033</v>
      </c>
      <c r="E75" s="355"/>
      <c r="F75" s="356">
        <v>628</v>
      </c>
      <c r="G75" s="358"/>
    </row>
    <row r="76" spans="1:7" ht="12.75" customHeight="1">
      <c r="A76" s="357"/>
      <c r="B76" s="3" t="s">
        <v>370</v>
      </c>
      <c r="C76" s="353">
        <v>794174651</v>
      </c>
      <c r="D76" s="354">
        <v>40033</v>
      </c>
      <c r="E76" s="355"/>
      <c r="F76" s="356">
        <v>199</v>
      </c>
      <c r="G76" s="358"/>
    </row>
    <row r="77" spans="1:7" ht="14.25" customHeight="1">
      <c r="A77" s="357">
        <v>25</v>
      </c>
      <c r="B77" s="3" t="s">
        <v>371</v>
      </c>
      <c r="C77" s="353">
        <v>793575067</v>
      </c>
      <c r="D77" s="354">
        <v>40033</v>
      </c>
      <c r="E77" s="355"/>
      <c r="F77" s="356">
        <v>345</v>
      </c>
      <c r="G77" s="351"/>
    </row>
    <row r="78" spans="1:7" ht="13.5" customHeight="1">
      <c r="A78" s="357"/>
      <c r="B78" s="3" t="s">
        <v>372</v>
      </c>
      <c r="C78" s="353">
        <v>793575093</v>
      </c>
      <c r="D78" s="354">
        <v>40033</v>
      </c>
      <c r="E78" s="355"/>
      <c r="F78" s="356">
        <v>193</v>
      </c>
      <c r="G78" s="351"/>
    </row>
    <row r="79" spans="1:7" ht="14.25" customHeight="1">
      <c r="A79" s="357">
        <v>26</v>
      </c>
      <c r="B79" s="3" t="s">
        <v>373</v>
      </c>
      <c r="C79" s="353">
        <v>794176222</v>
      </c>
      <c r="D79" s="354">
        <v>40033</v>
      </c>
      <c r="E79" s="355"/>
      <c r="F79" s="356">
        <v>356</v>
      </c>
      <c r="G79" s="351"/>
    </row>
    <row r="80" spans="1:7" ht="14.25" customHeight="1">
      <c r="A80" s="357"/>
      <c r="B80" s="3" t="s">
        <v>374</v>
      </c>
      <c r="C80" s="353">
        <v>795330517</v>
      </c>
      <c r="D80" s="354">
        <v>40033</v>
      </c>
      <c r="E80" s="355"/>
      <c r="F80" s="356">
        <v>306</v>
      </c>
      <c r="G80" s="351"/>
    </row>
    <row r="81" spans="1:7" ht="14.25" customHeight="1">
      <c r="A81" s="357">
        <v>27</v>
      </c>
      <c r="B81" s="3" t="s">
        <v>375</v>
      </c>
      <c r="C81" s="353">
        <v>791335773</v>
      </c>
      <c r="D81" s="354">
        <v>40033</v>
      </c>
      <c r="E81" s="355"/>
      <c r="F81" s="356">
        <v>178</v>
      </c>
      <c r="G81" s="351"/>
    </row>
    <row r="82" spans="1:7" ht="14.25" customHeight="1">
      <c r="A82" s="357"/>
      <c r="B82" s="3" t="s">
        <v>376</v>
      </c>
      <c r="C82" s="353">
        <v>794189889</v>
      </c>
      <c r="D82" s="354">
        <v>40033</v>
      </c>
      <c r="E82" s="355"/>
      <c r="F82" s="356">
        <v>699</v>
      </c>
      <c r="G82" s="351"/>
    </row>
    <row r="83" spans="1:7" ht="14.25" customHeight="1">
      <c r="A83" s="357">
        <v>28</v>
      </c>
      <c r="B83" s="3" t="s">
        <v>377</v>
      </c>
      <c r="C83" s="353">
        <v>790829370</v>
      </c>
      <c r="D83" s="354">
        <v>40033</v>
      </c>
      <c r="E83" s="355"/>
      <c r="F83" s="356">
        <v>69</v>
      </c>
      <c r="G83" s="351"/>
    </row>
    <row r="84" spans="1:7" ht="14.25" customHeight="1">
      <c r="A84" s="357"/>
      <c r="B84" s="3" t="s">
        <v>378</v>
      </c>
      <c r="C84" s="353">
        <v>791898404</v>
      </c>
      <c r="D84" s="354">
        <v>40033</v>
      </c>
      <c r="E84" s="355"/>
      <c r="F84" s="356">
        <v>277</v>
      </c>
      <c r="G84" s="351"/>
    </row>
    <row r="85" spans="1:7" ht="14.25" customHeight="1">
      <c r="A85" s="357"/>
      <c r="B85" s="3" t="s">
        <v>379</v>
      </c>
      <c r="C85" s="353">
        <v>793557866</v>
      </c>
      <c r="D85" s="354">
        <v>40033</v>
      </c>
      <c r="E85" s="355"/>
      <c r="F85" s="356">
        <v>128</v>
      </c>
      <c r="G85" s="351"/>
    </row>
    <row r="86" spans="1:7" ht="14.25" customHeight="1">
      <c r="A86" s="357"/>
      <c r="B86" s="3" t="s">
        <v>380</v>
      </c>
      <c r="C86" s="353">
        <v>793573858</v>
      </c>
      <c r="D86" s="354">
        <v>40033</v>
      </c>
      <c r="E86" s="355"/>
      <c r="F86" s="356">
        <v>255</v>
      </c>
      <c r="G86" s="351"/>
    </row>
    <row r="87" spans="1:7" ht="14.25" customHeight="1">
      <c r="A87" s="357">
        <v>29</v>
      </c>
      <c r="B87" s="3" t="s">
        <v>381</v>
      </c>
      <c r="C87" s="353">
        <v>790347613</v>
      </c>
      <c r="D87" s="354">
        <v>40033</v>
      </c>
      <c r="E87" s="357"/>
      <c r="F87" s="357">
        <v>163</v>
      </c>
      <c r="G87" s="351"/>
    </row>
    <row r="88" spans="1:7" ht="14.25" customHeight="1">
      <c r="A88" s="357"/>
      <c r="B88" s="3" t="s">
        <v>382</v>
      </c>
      <c r="C88" s="353">
        <v>791892552</v>
      </c>
      <c r="D88" s="354">
        <v>40033</v>
      </c>
      <c r="E88" s="355"/>
      <c r="F88" s="356">
        <v>280</v>
      </c>
      <c r="G88" s="351"/>
    </row>
    <row r="89" spans="1:7" ht="13.5" customHeight="1">
      <c r="A89" s="357"/>
      <c r="B89" s="3" t="s">
        <v>383</v>
      </c>
      <c r="C89" s="351">
        <v>794193032</v>
      </c>
      <c r="D89" s="354">
        <v>40033</v>
      </c>
      <c r="E89" s="355"/>
      <c r="F89" s="356">
        <v>534</v>
      </c>
      <c r="G89" s="358"/>
    </row>
    <row r="90" spans="1:7" ht="13.5" customHeight="1">
      <c r="A90" s="357"/>
      <c r="B90" s="3" t="s">
        <v>384</v>
      </c>
      <c r="C90" s="351">
        <v>795333984</v>
      </c>
      <c r="D90" s="354">
        <v>40033</v>
      </c>
      <c r="E90" s="355"/>
      <c r="F90" s="356">
        <v>355</v>
      </c>
      <c r="G90" s="358"/>
    </row>
    <row r="91" spans="1:7" ht="14.25" customHeight="1">
      <c r="A91" s="357">
        <v>30</v>
      </c>
      <c r="B91" s="3" t="s">
        <v>384</v>
      </c>
      <c r="C91" s="353">
        <v>392316839</v>
      </c>
      <c r="D91" s="354">
        <v>40033</v>
      </c>
      <c r="E91" s="355"/>
      <c r="F91" s="356">
        <v>324</v>
      </c>
      <c r="G91" s="358"/>
    </row>
    <row r="92" spans="1:7" ht="14.25" customHeight="1">
      <c r="A92" s="357"/>
      <c r="B92" s="3" t="s">
        <v>384</v>
      </c>
      <c r="C92" s="351">
        <v>791863488</v>
      </c>
      <c r="D92" s="354">
        <v>40033</v>
      </c>
      <c r="E92" s="355"/>
      <c r="F92" s="356">
        <v>192</v>
      </c>
      <c r="G92" s="358"/>
    </row>
    <row r="93" spans="1:7" ht="14.25" customHeight="1">
      <c r="A93" s="357"/>
      <c r="B93" s="3" t="s">
        <v>384</v>
      </c>
      <c r="C93" s="353">
        <v>390886345</v>
      </c>
      <c r="D93" s="354">
        <v>40033</v>
      </c>
      <c r="E93" s="355"/>
      <c r="F93" s="356">
        <v>193</v>
      </c>
      <c r="G93" s="358"/>
    </row>
    <row r="94" spans="1:7" ht="14.25" customHeight="1">
      <c r="A94" s="357"/>
      <c r="B94" s="3" t="s">
        <v>384</v>
      </c>
      <c r="C94" s="353">
        <v>792192664</v>
      </c>
      <c r="D94" s="354">
        <v>40033</v>
      </c>
      <c r="E94" s="355"/>
      <c r="F94" s="356">
        <v>224</v>
      </c>
      <c r="G94" s="358"/>
    </row>
    <row r="95" spans="1:7" ht="14.25" customHeight="1">
      <c r="A95" s="357"/>
      <c r="B95" s="3" t="s">
        <v>384</v>
      </c>
      <c r="C95" s="353">
        <v>794189912</v>
      </c>
      <c r="D95" s="354">
        <v>40033</v>
      </c>
      <c r="E95" s="355"/>
      <c r="F95" s="356">
        <v>296</v>
      </c>
      <c r="G95" s="351"/>
    </row>
    <row r="96" spans="1:7" ht="14.25" customHeight="1">
      <c r="A96" s="357">
        <v>31</v>
      </c>
      <c r="B96" s="3" t="s">
        <v>369</v>
      </c>
      <c r="C96" s="353">
        <v>790353469</v>
      </c>
      <c r="D96" s="354">
        <v>40033</v>
      </c>
      <c r="E96" s="355"/>
      <c r="F96" s="356">
        <v>291</v>
      </c>
      <c r="G96" s="358"/>
    </row>
    <row r="97" spans="1:7" ht="14.25" customHeight="1">
      <c r="A97" s="357"/>
      <c r="B97" s="3" t="s">
        <v>370</v>
      </c>
      <c r="C97" s="353">
        <v>791860931</v>
      </c>
      <c r="D97" s="354">
        <v>40033</v>
      </c>
      <c r="E97" s="355"/>
      <c r="F97" s="356">
        <v>60</v>
      </c>
      <c r="G97" s="358"/>
    </row>
    <row r="98" spans="1:7" ht="14.25" customHeight="1">
      <c r="A98" s="357"/>
      <c r="B98" s="3" t="s">
        <v>371</v>
      </c>
      <c r="C98" s="353">
        <v>791887631</v>
      </c>
      <c r="D98" s="354">
        <v>40033</v>
      </c>
      <c r="E98" s="355"/>
      <c r="F98" s="356">
        <v>216</v>
      </c>
      <c r="G98" s="358"/>
    </row>
    <row r="99" spans="1:7" ht="14.25" customHeight="1">
      <c r="A99" s="357"/>
      <c r="B99" s="3" t="s">
        <v>372</v>
      </c>
      <c r="C99" s="351">
        <v>791890541</v>
      </c>
      <c r="D99" s="354">
        <v>40033</v>
      </c>
      <c r="E99" s="355"/>
      <c r="F99" s="356">
        <v>231</v>
      </c>
      <c r="G99" s="358"/>
    </row>
    <row r="100" spans="1:7" ht="14.25" customHeight="1">
      <c r="A100" s="357">
        <v>32</v>
      </c>
      <c r="B100" s="3" t="s">
        <v>373</v>
      </c>
      <c r="C100" s="351">
        <v>790699339</v>
      </c>
      <c r="D100" s="354">
        <v>40033</v>
      </c>
      <c r="E100" s="355"/>
      <c r="F100" s="356">
        <v>107</v>
      </c>
      <c r="G100" s="358"/>
    </row>
    <row r="101" spans="1:7" ht="14.25" customHeight="1">
      <c r="A101" s="357"/>
      <c r="B101" s="3" t="s">
        <v>374</v>
      </c>
      <c r="C101" s="351">
        <v>790728218</v>
      </c>
      <c r="D101" s="354">
        <v>40033</v>
      </c>
      <c r="E101" s="355"/>
      <c r="F101" s="356">
        <v>366</v>
      </c>
      <c r="G101" s="358"/>
    </row>
    <row r="102" spans="1:7" ht="14.25" customHeight="1">
      <c r="A102" s="357">
        <v>33</v>
      </c>
      <c r="B102" s="3" t="s">
        <v>375</v>
      </c>
      <c r="C102" s="351">
        <v>791860891</v>
      </c>
      <c r="D102" s="354">
        <v>40033</v>
      </c>
      <c r="E102" s="355"/>
      <c r="F102" s="356">
        <v>292</v>
      </c>
      <c r="G102" s="358"/>
    </row>
    <row r="103" spans="1:7" ht="14.25" customHeight="1">
      <c r="A103" s="357">
        <v>34</v>
      </c>
      <c r="B103" s="3" t="s">
        <v>376</v>
      </c>
      <c r="C103" s="353">
        <v>793575059</v>
      </c>
      <c r="D103" s="354">
        <v>40033</v>
      </c>
      <c r="E103" s="355"/>
      <c r="F103" s="356">
        <v>350</v>
      </c>
      <c r="G103" s="351"/>
    </row>
    <row r="104" spans="1:7" ht="14.25" customHeight="1">
      <c r="A104" s="357">
        <v>35</v>
      </c>
      <c r="B104" s="3" t="s">
        <v>377</v>
      </c>
      <c r="C104" s="353">
        <v>792406137</v>
      </c>
      <c r="D104" s="354">
        <v>40033</v>
      </c>
      <c r="E104" s="355"/>
      <c r="F104" s="356">
        <v>105</v>
      </c>
      <c r="G104" s="351"/>
    </row>
    <row r="105" spans="1:7" ht="14.25" customHeight="1">
      <c r="A105" s="357">
        <v>36</v>
      </c>
      <c r="B105" s="3" t="s">
        <v>378</v>
      </c>
      <c r="C105" s="351">
        <v>622772061</v>
      </c>
      <c r="D105" s="354">
        <v>40033</v>
      </c>
      <c r="E105" s="355"/>
      <c r="F105" s="356">
        <v>210</v>
      </c>
      <c r="G105" s="358"/>
    </row>
    <row r="106" spans="1:7" ht="14.25" customHeight="1">
      <c r="A106" s="357">
        <v>37</v>
      </c>
      <c r="B106" s="3" t="s">
        <v>379</v>
      </c>
      <c r="C106" s="351">
        <v>794193472</v>
      </c>
      <c r="D106" s="354">
        <v>40033</v>
      </c>
      <c r="E106" s="355"/>
      <c r="F106" s="356">
        <v>327</v>
      </c>
      <c r="G106" s="358"/>
    </row>
    <row r="107" spans="1:7" ht="14.25" customHeight="1">
      <c r="A107" s="357"/>
      <c r="B107" s="3" t="s">
        <v>380</v>
      </c>
      <c r="C107" s="351">
        <v>794193532</v>
      </c>
      <c r="D107" s="354">
        <v>40033</v>
      </c>
      <c r="E107" s="355"/>
      <c r="F107" s="356">
        <v>318</v>
      </c>
      <c r="G107" s="358"/>
    </row>
    <row r="108" spans="1:7" ht="14.25" customHeight="1">
      <c r="A108" s="357">
        <v>38</v>
      </c>
      <c r="B108" s="3" t="s">
        <v>381</v>
      </c>
      <c r="C108" s="351">
        <v>790349913</v>
      </c>
      <c r="D108" s="354">
        <v>40033</v>
      </c>
      <c r="E108" s="355"/>
      <c r="F108" s="356">
        <v>55</v>
      </c>
      <c r="G108" s="358"/>
    </row>
    <row r="109" spans="1:7" ht="14.25" customHeight="1">
      <c r="A109" s="357"/>
      <c r="B109" s="3" t="s">
        <v>382</v>
      </c>
      <c r="C109" s="359">
        <v>791787962</v>
      </c>
      <c r="D109" s="354">
        <v>40033</v>
      </c>
      <c r="E109" s="330"/>
      <c r="F109" s="360">
        <v>71</v>
      </c>
      <c r="G109" s="358"/>
    </row>
    <row r="110" spans="1:7" ht="14.25" customHeight="1">
      <c r="A110" s="357">
        <v>39</v>
      </c>
      <c r="B110" s="3" t="s">
        <v>383</v>
      </c>
      <c r="C110" s="353">
        <v>794172469</v>
      </c>
      <c r="D110" s="354">
        <v>40033</v>
      </c>
      <c r="E110" s="355"/>
      <c r="F110" s="356">
        <v>474</v>
      </c>
      <c r="G110" s="358"/>
    </row>
    <row r="111" spans="1:7" ht="14.25" customHeight="1">
      <c r="A111" s="357"/>
      <c r="B111" s="3" t="s">
        <v>384</v>
      </c>
      <c r="C111" s="353">
        <v>790716449</v>
      </c>
      <c r="D111" s="354">
        <v>40033</v>
      </c>
      <c r="E111" s="355"/>
      <c r="F111" s="356">
        <v>144</v>
      </c>
      <c r="G111" s="358"/>
    </row>
    <row r="112" spans="1:7" ht="14.25" customHeight="1">
      <c r="A112" s="357">
        <v>40</v>
      </c>
      <c r="B112" s="3" t="s">
        <v>384</v>
      </c>
      <c r="C112" s="361">
        <v>791897634</v>
      </c>
      <c r="D112" s="354">
        <v>40033</v>
      </c>
      <c r="E112" s="240"/>
      <c r="F112" s="362">
        <v>149</v>
      </c>
      <c r="G112" s="358"/>
    </row>
    <row r="113" spans="1:7" ht="18" customHeight="1">
      <c r="A113" s="363"/>
      <c r="B113" s="3"/>
      <c r="C113" s="364"/>
      <c r="D113" s="363"/>
      <c r="E113" s="365"/>
      <c r="F113" s="366">
        <f>SUM(F64:F112)</f>
        <v>29596</v>
      </c>
      <c r="G113" s="367"/>
    </row>
    <row r="114" spans="1:7" ht="15">
      <c r="A114" s="368" t="s">
        <v>301</v>
      </c>
      <c r="B114" s="529"/>
      <c r="C114" s="369"/>
      <c r="D114" s="369"/>
      <c r="E114" s="370"/>
      <c r="F114" s="371"/>
      <c r="G114" s="372"/>
    </row>
    <row r="115" spans="1:7" ht="12.75">
      <c r="A115" s="346"/>
      <c r="B115" s="105"/>
      <c r="C115" s="346"/>
      <c r="D115" s="346"/>
      <c r="E115" s="346"/>
      <c r="F115" s="346"/>
      <c r="G115" s="349"/>
    </row>
    <row r="116" spans="1:7" ht="12.75">
      <c r="A116" s="346"/>
      <c r="B116" s="105"/>
      <c r="C116" s="346"/>
      <c r="D116" s="346"/>
      <c r="E116" s="346"/>
      <c r="F116" s="346"/>
      <c r="G116" s="349"/>
    </row>
    <row r="117" spans="1:7" ht="12.75">
      <c r="A117" s="348"/>
      <c r="B117" s="346"/>
      <c r="C117" s="346"/>
      <c r="D117" s="346"/>
      <c r="E117" s="346"/>
      <c r="F117" s="346"/>
      <c r="G117" s="349"/>
    </row>
    <row r="118" spans="1:7" ht="12.75">
      <c r="A118" s="614" t="s">
        <v>94</v>
      </c>
      <c r="B118" s="615"/>
      <c r="C118" s="615"/>
      <c r="D118" s="615"/>
      <c r="E118" s="615"/>
      <c r="F118" s="615"/>
      <c r="G118" s="349"/>
    </row>
    <row r="119" spans="1:7" ht="12.75">
      <c r="A119" s="348"/>
      <c r="B119" s="346"/>
      <c r="C119" s="346"/>
      <c r="D119" s="346"/>
      <c r="E119" s="346"/>
      <c r="F119" s="346"/>
      <c r="G119" s="349"/>
    </row>
    <row r="120" spans="1:11" ht="12.75">
      <c r="A120" s="614" t="s">
        <v>95</v>
      </c>
      <c r="B120" s="615"/>
      <c r="C120" s="615"/>
      <c r="D120" s="615"/>
      <c r="E120" s="615"/>
      <c r="F120" s="615"/>
      <c r="G120" s="349"/>
      <c r="K120">
        <f>SUM(F91:F125)</f>
        <v>34591</v>
      </c>
    </row>
    <row r="121" spans="1:7" ht="12.75">
      <c r="A121" s="614" t="s">
        <v>96</v>
      </c>
      <c r="B121" s="615"/>
      <c r="C121" s="615"/>
      <c r="D121" s="615"/>
      <c r="E121" s="615"/>
      <c r="F121" s="615"/>
      <c r="G121" s="349"/>
    </row>
    <row r="122" spans="1:7" ht="12.75">
      <c r="A122" s="614" t="s">
        <v>97</v>
      </c>
      <c r="B122" s="615"/>
      <c r="C122" s="615"/>
      <c r="D122" s="615"/>
      <c r="E122" s="615"/>
      <c r="F122" s="615"/>
      <c r="G122" s="349"/>
    </row>
    <row r="123" spans="1:7" ht="12.75">
      <c r="A123" s="348"/>
      <c r="B123" s="346"/>
      <c r="C123" s="346"/>
      <c r="D123" s="346"/>
      <c r="E123" s="346"/>
      <c r="F123" s="346"/>
      <c r="G123" s="349"/>
    </row>
    <row r="124" spans="1:7" ht="13.5" thickBot="1">
      <c r="A124" s="616" t="s">
        <v>98</v>
      </c>
      <c r="B124" s="617"/>
      <c r="C124" s="617"/>
      <c r="D124" s="617"/>
      <c r="E124" s="617"/>
      <c r="F124" s="617"/>
      <c r="G124" s="350"/>
    </row>
    <row r="125" spans="1:8" ht="12.75">
      <c r="A125" s="10"/>
      <c r="B125" s="10"/>
      <c r="C125" s="10"/>
      <c r="D125" s="10"/>
      <c r="E125" s="10"/>
      <c r="F125" s="10"/>
      <c r="G125" s="10"/>
      <c r="H125" s="10"/>
    </row>
    <row r="126" spans="1:8" ht="14.25" customHeight="1">
      <c r="A126" s="375"/>
      <c r="B126" s="524"/>
      <c r="C126" s="525"/>
      <c r="D126" s="526"/>
      <c r="E126" s="527"/>
      <c r="F126" s="528"/>
      <c r="G126" s="375"/>
      <c r="H126" s="10"/>
    </row>
    <row r="127" spans="1:8" ht="14.25" customHeight="1">
      <c r="A127" s="346"/>
      <c r="B127" s="524"/>
      <c r="C127" s="525"/>
      <c r="D127" s="526"/>
      <c r="E127" s="527"/>
      <c r="F127" s="528"/>
      <c r="G127" s="375"/>
      <c r="H127" s="10"/>
    </row>
    <row r="128" spans="1:8" ht="15">
      <c r="A128" s="68"/>
      <c r="B128" s="10"/>
      <c r="C128" s="10"/>
      <c r="D128" s="10"/>
      <c r="E128" s="10"/>
      <c r="F128" s="10"/>
      <c r="G128" s="69"/>
      <c r="H128" s="10"/>
    </row>
    <row r="129" spans="1:8" ht="15">
      <c r="A129" s="68"/>
      <c r="B129" s="38"/>
      <c r="C129" s="39"/>
      <c r="D129" s="40"/>
      <c r="E129" s="41"/>
      <c r="F129" s="42"/>
      <c r="G129" s="69"/>
      <c r="H129" s="10"/>
    </row>
    <row r="130" spans="1:8" ht="15">
      <c r="A130" s="618"/>
      <c r="B130" s="618"/>
      <c r="C130" s="618"/>
      <c r="D130" s="618"/>
      <c r="E130" s="618"/>
      <c r="F130" s="618"/>
      <c r="G130" s="69"/>
      <c r="H130" s="10"/>
    </row>
    <row r="131" spans="1:8" ht="12.75">
      <c r="A131" s="10"/>
      <c r="B131" s="10"/>
      <c r="C131" s="10"/>
      <c r="D131" s="10"/>
      <c r="E131" s="10"/>
      <c r="F131" s="10"/>
      <c r="G131" s="10"/>
      <c r="H131" s="10"/>
    </row>
    <row r="132" spans="1:8" ht="15">
      <c r="A132" s="10"/>
      <c r="B132" s="10"/>
      <c r="C132" s="10"/>
      <c r="D132" s="10"/>
      <c r="E132" s="10"/>
      <c r="F132" s="10"/>
      <c r="G132" s="69"/>
      <c r="H132" s="10"/>
    </row>
    <row r="133" spans="1:8" ht="15">
      <c r="A133" s="10"/>
      <c r="B133" s="10"/>
      <c r="C133" s="10"/>
      <c r="D133" s="10"/>
      <c r="E133" s="10"/>
      <c r="F133" s="10"/>
      <c r="G133" s="69"/>
      <c r="H133" s="10"/>
    </row>
    <row r="134" spans="1:8" ht="15">
      <c r="A134" s="10"/>
      <c r="B134" s="10"/>
      <c r="C134" s="10"/>
      <c r="D134" s="10"/>
      <c r="E134" s="10"/>
      <c r="F134" s="10"/>
      <c r="G134" s="69"/>
      <c r="H134" s="10"/>
    </row>
    <row r="135" spans="1:8" ht="12.75">
      <c r="A135" s="10"/>
      <c r="B135" s="10"/>
      <c r="C135" s="10"/>
      <c r="D135" s="10"/>
      <c r="E135" s="10"/>
      <c r="F135" s="10"/>
      <c r="G135" s="10"/>
      <c r="H135" s="10"/>
    </row>
    <row r="136" spans="1:8" ht="15">
      <c r="A136" s="10"/>
      <c r="B136" s="10"/>
      <c r="C136" s="10"/>
      <c r="D136" s="10"/>
      <c r="E136" s="10"/>
      <c r="F136" s="10"/>
      <c r="G136" s="69"/>
      <c r="H136" s="10"/>
    </row>
    <row r="137" spans="1:8" ht="12.75">
      <c r="A137" s="10"/>
      <c r="B137" s="10"/>
      <c r="C137" s="10"/>
      <c r="D137" s="10"/>
      <c r="E137" s="10"/>
      <c r="F137" s="10"/>
      <c r="G137" s="10"/>
      <c r="H137" s="10"/>
    </row>
    <row r="138" spans="1:8" ht="12.75">
      <c r="A138" s="10"/>
      <c r="B138" s="10"/>
      <c r="C138" s="10"/>
      <c r="D138" s="10"/>
      <c r="E138" s="10"/>
      <c r="F138" s="10"/>
      <c r="G138" s="10"/>
      <c r="H138" s="10"/>
    </row>
    <row r="139" spans="1:8" ht="12.75">
      <c r="A139" s="10"/>
      <c r="B139" s="10"/>
      <c r="C139" s="10"/>
      <c r="D139" s="10"/>
      <c r="E139" s="10"/>
      <c r="F139" s="10"/>
      <c r="G139" s="10"/>
      <c r="H139" s="10"/>
    </row>
  </sheetData>
  <mergeCells count="6">
    <mergeCell ref="A122:F122"/>
    <mergeCell ref="A124:F124"/>
    <mergeCell ref="A130:F130"/>
    <mergeCell ref="A118:F118"/>
    <mergeCell ref="A120:F120"/>
    <mergeCell ref="A121:F121"/>
  </mergeCells>
  <printOptions/>
  <pageMargins left="0.748031496062992" right="0.748031496062992" top="0.984251968503937" bottom="0.984251968503937" header="0.511811023622047" footer="0.511811023622047"/>
  <pageSetup horizontalDpi="120" verticalDpi="120" orientation="portrait" paperSize="9" scale="85" r:id="rId4"/>
  <drawing r:id="rId3"/>
  <legacyDrawing r:id="rId2"/>
  <oleObjects>
    <oleObject progId="Paint.Picture" shapeId="15449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6">
      <selection activeCell="C24" sqref="C24"/>
    </sheetView>
  </sheetViews>
  <sheetFormatPr defaultColWidth="9.140625" defaultRowHeight="12.75"/>
  <cols>
    <col min="1" max="1" width="12.57421875" style="0" customWidth="1"/>
    <col min="2" max="2" width="52.140625" style="0" customWidth="1"/>
    <col min="3" max="3" width="12.140625" style="0" customWidth="1"/>
    <col min="4" max="4" width="14.8515625" style="0" customWidth="1"/>
  </cols>
  <sheetData>
    <row r="1" spans="1:4" ht="15.75">
      <c r="A1" s="138"/>
      <c r="B1" s="139" t="s">
        <v>159</v>
      </c>
      <c r="C1" s="140"/>
      <c r="D1" s="141"/>
    </row>
    <row r="2" spans="1:4" ht="12.75">
      <c r="A2" s="84" t="s">
        <v>160</v>
      </c>
      <c r="B2" s="142"/>
      <c r="C2" s="142"/>
      <c r="D2" s="143"/>
    </row>
    <row r="3" spans="1:4" ht="13.5" thickBot="1">
      <c r="A3" s="144"/>
      <c r="B3" s="142" t="s">
        <v>161</v>
      </c>
      <c r="C3" s="142"/>
      <c r="D3" s="143"/>
    </row>
    <row r="4" spans="1:4" ht="19.5" thickBot="1">
      <c r="A4" s="28"/>
      <c r="B4" s="120" t="s">
        <v>162</v>
      </c>
      <c r="C4" s="24"/>
      <c r="D4" s="121" t="s">
        <v>163</v>
      </c>
    </row>
    <row r="5" spans="1:4" ht="18.75">
      <c r="A5" s="101"/>
      <c r="B5" s="145"/>
      <c r="C5" s="94"/>
      <c r="D5" s="23"/>
    </row>
    <row r="6" spans="1:4" ht="12.75">
      <c r="A6" s="101"/>
      <c r="B6" s="10"/>
      <c r="C6" s="94"/>
      <c r="D6" s="23"/>
    </row>
    <row r="7" spans="1:4" ht="18.75">
      <c r="A7" s="146" t="s">
        <v>164</v>
      </c>
      <c r="B7" s="10"/>
      <c r="C7" s="147">
        <v>40033</v>
      </c>
      <c r="D7" s="23"/>
    </row>
    <row r="8" spans="1:4" ht="15.75">
      <c r="A8" s="146"/>
      <c r="B8" s="10"/>
      <c r="C8" s="148"/>
      <c r="D8" s="23"/>
    </row>
    <row r="9" spans="1:4" ht="15.75">
      <c r="A9" s="146" t="s">
        <v>165</v>
      </c>
      <c r="B9" s="10"/>
      <c r="C9" s="149" t="s">
        <v>166</v>
      </c>
      <c r="D9" s="23"/>
    </row>
    <row r="10" spans="1:4" ht="15.75">
      <c r="A10" s="146" t="s">
        <v>167</v>
      </c>
      <c r="B10" s="10"/>
      <c r="C10" s="125" t="s">
        <v>168</v>
      </c>
      <c r="D10" s="118"/>
    </row>
    <row r="11" spans="1:4" ht="15.75">
      <c r="A11" s="146" t="s">
        <v>169</v>
      </c>
      <c r="B11" s="10"/>
      <c r="C11" s="125" t="s">
        <v>397</v>
      </c>
      <c r="D11" s="118"/>
    </row>
    <row r="12" spans="1:4" ht="15.75">
      <c r="A12" s="146"/>
      <c r="B12" s="10"/>
      <c r="C12" s="150"/>
      <c r="D12" s="23"/>
    </row>
    <row r="13" spans="1:4" ht="15.75">
      <c r="A13" s="146" t="s">
        <v>170</v>
      </c>
      <c r="B13" s="10"/>
      <c r="C13" s="94"/>
      <c r="D13" s="23"/>
    </row>
    <row r="14" spans="1:4" ht="15.75">
      <c r="A14" s="146" t="s">
        <v>171</v>
      </c>
      <c r="B14" s="10"/>
      <c r="C14" s="151" t="s">
        <v>172</v>
      </c>
      <c r="D14" s="23"/>
    </row>
    <row r="15" spans="1:4" ht="18">
      <c r="A15" s="146" t="s">
        <v>326</v>
      </c>
      <c r="B15" s="10"/>
      <c r="C15" s="152">
        <v>1</v>
      </c>
      <c r="D15" s="23"/>
    </row>
    <row r="16" spans="1:4" ht="18">
      <c r="A16" s="146" t="s">
        <v>327</v>
      </c>
      <c r="B16" s="10"/>
      <c r="C16" s="152">
        <v>1</v>
      </c>
      <c r="D16" s="23"/>
    </row>
    <row r="17" spans="1:4" ht="20.25">
      <c r="A17" s="146" t="s">
        <v>179</v>
      </c>
      <c r="B17" s="153"/>
      <c r="C17" s="257">
        <v>60</v>
      </c>
      <c r="D17" s="258" t="s">
        <v>173</v>
      </c>
    </row>
    <row r="18" spans="1:4" ht="15.75">
      <c r="A18" s="146"/>
      <c r="B18" s="10"/>
      <c r="C18" s="259" t="s">
        <v>328</v>
      </c>
      <c r="D18" s="260"/>
    </row>
    <row r="19" spans="1:4" ht="18.75">
      <c r="A19" s="146" t="s">
        <v>174</v>
      </c>
      <c r="B19" s="10"/>
      <c r="C19" s="147"/>
      <c r="D19" s="23"/>
    </row>
    <row r="20" spans="1:4" ht="15.75">
      <c r="A20" s="146"/>
      <c r="B20" s="10"/>
      <c r="C20" s="125"/>
      <c r="D20" s="23"/>
    </row>
    <row r="21" spans="1:4" ht="15.75">
      <c r="A21" s="146" t="s">
        <v>175</v>
      </c>
      <c r="B21" s="10"/>
      <c r="C21" s="94"/>
      <c r="D21" s="23"/>
    </row>
    <row r="22" spans="1:4" ht="15.75">
      <c r="A22" s="146" t="s">
        <v>176</v>
      </c>
      <c r="B22" s="10"/>
      <c r="C22" s="149" t="s">
        <v>166</v>
      </c>
      <c r="D22" s="23"/>
    </row>
    <row r="23" spans="1:4" ht="12.75">
      <c r="A23" s="101"/>
      <c r="B23" s="10"/>
      <c r="C23" s="125" t="s">
        <v>168</v>
      </c>
      <c r="D23" s="23"/>
    </row>
    <row r="24" spans="1:4" ht="15.75">
      <c r="A24" s="154" t="s">
        <v>177</v>
      </c>
      <c r="B24" s="155"/>
      <c r="C24" s="125" t="s">
        <v>397</v>
      </c>
      <c r="D24" s="23"/>
    </row>
    <row r="25" spans="1:4" ht="15.75">
      <c r="A25" s="156"/>
      <c r="B25" s="10"/>
      <c r="C25" s="94"/>
      <c r="D25" s="23"/>
    </row>
    <row r="26" spans="1:4" ht="16.5" thickBot="1">
      <c r="A26" s="157"/>
      <c r="B26" s="24"/>
      <c r="C26" s="24"/>
      <c r="D26" s="25"/>
    </row>
    <row r="27" ht="15.75">
      <c r="A27" s="122"/>
    </row>
    <row r="28" spans="1:2" ht="12.75">
      <c r="A28" s="124"/>
      <c r="B28" t="s">
        <v>178</v>
      </c>
    </row>
  </sheetData>
  <printOptions/>
  <pageMargins left="0.7480314960629921" right="0.7480314960629921" top="0.984251968503937" bottom="0.984251968503937" header="0.5118110236220472" footer="0.5118110236220472"/>
  <pageSetup horizontalDpi="120" verticalDpi="12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3"/>
  <sheetViews>
    <sheetView workbookViewId="0" topLeftCell="A54">
      <selection activeCell="C56" sqref="C56:C81"/>
    </sheetView>
  </sheetViews>
  <sheetFormatPr defaultColWidth="9.140625" defaultRowHeight="12.75"/>
  <cols>
    <col min="1" max="1" width="6.140625" style="0" customWidth="1"/>
    <col min="2" max="2" width="11.28125" style="0" customWidth="1"/>
    <col min="3" max="3" width="24.57421875" style="0" customWidth="1"/>
    <col min="4" max="4" width="12.00390625" style="0" customWidth="1"/>
    <col min="5" max="5" width="7.57421875" style="0" customWidth="1"/>
    <col min="6" max="6" width="8.00390625" style="0" customWidth="1"/>
    <col min="7" max="7" width="9.28125" style="0" customWidth="1"/>
    <col min="8" max="8" width="8.00390625" style="0" customWidth="1"/>
    <col min="10" max="10" width="3.140625" style="0" hidden="1" customWidth="1"/>
    <col min="11" max="11" width="0.13671875" style="0" customWidth="1"/>
  </cols>
  <sheetData>
    <row r="1" spans="1:11" ht="27" customHeight="1">
      <c r="A1" s="631" t="s">
        <v>99</v>
      </c>
      <c r="B1" s="632"/>
      <c r="C1" s="632"/>
      <c r="D1" s="632"/>
      <c r="E1" s="632"/>
      <c r="F1" s="632"/>
      <c r="G1" s="632"/>
      <c r="H1" s="632"/>
      <c r="I1" s="632"/>
      <c r="J1" s="632"/>
      <c r="K1" s="633"/>
    </row>
    <row r="2" spans="1:11" ht="18.75">
      <c r="A2" s="634" t="s">
        <v>100</v>
      </c>
      <c r="B2" s="635"/>
      <c r="C2" s="635"/>
      <c r="D2" s="635"/>
      <c r="E2" s="635"/>
      <c r="F2" s="635"/>
      <c r="G2" s="635"/>
      <c r="H2" s="635"/>
      <c r="I2" s="635"/>
      <c r="J2" s="635"/>
      <c r="K2" s="636"/>
    </row>
    <row r="3" spans="1:11" ht="18.75" customHeight="1">
      <c r="A3" s="637" t="s">
        <v>101</v>
      </c>
      <c r="B3" s="638"/>
      <c r="C3" s="638"/>
      <c r="D3" s="638"/>
      <c r="E3" s="638"/>
      <c r="F3" s="638"/>
      <c r="G3" s="638"/>
      <c r="H3" s="638"/>
      <c r="I3" s="638"/>
      <c r="J3" s="638"/>
      <c r="K3" s="639"/>
    </row>
    <row r="4" spans="1:11" ht="39.75" customHeight="1">
      <c r="A4" s="640" t="s">
        <v>398</v>
      </c>
      <c r="B4" s="641"/>
      <c r="C4" s="641"/>
      <c r="D4" s="641"/>
      <c r="E4" s="641"/>
      <c r="F4" s="641"/>
      <c r="G4" s="641"/>
      <c r="H4" s="641"/>
      <c r="I4" s="641"/>
      <c r="J4" s="641"/>
      <c r="K4" s="642"/>
    </row>
    <row r="5" spans="1:11" ht="0.75" customHeight="1" thickBot="1">
      <c r="A5" s="619"/>
      <c r="B5" s="620"/>
      <c r="C5" s="620"/>
      <c r="D5" s="620"/>
      <c r="E5" s="620"/>
      <c r="F5" s="620"/>
      <c r="G5" s="620"/>
      <c r="H5" s="620"/>
      <c r="I5" s="620"/>
      <c r="J5" s="620"/>
      <c r="K5" s="621"/>
    </row>
    <row r="6" spans="1:11" ht="27.75" customHeight="1">
      <c r="A6" s="622" t="s">
        <v>102</v>
      </c>
      <c r="B6" s="624" t="s">
        <v>103</v>
      </c>
      <c r="C6" s="624" t="s">
        <v>104</v>
      </c>
      <c r="D6" s="624" t="s">
        <v>105</v>
      </c>
      <c r="E6" s="624" t="s">
        <v>106</v>
      </c>
      <c r="F6" s="626" t="s">
        <v>107</v>
      </c>
      <c r="G6" s="627"/>
      <c r="H6" s="199"/>
      <c r="I6" s="628" t="s">
        <v>60</v>
      </c>
      <c r="J6" s="630"/>
      <c r="K6" s="45"/>
    </row>
    <row r="7" spans="1:11" ht="56.25" customHeight="1">
      <c r="A7" s="623"/>
      <c r="B7" s="625"/>
      <c r="C7" s="625"/>
      <c r="D7" s="625"/>
      <c r="E7" s="625"/>
      <c r="F7" s="6" t="s">
        <v>108</v>
      </c>
      <c r="G7" s="6" t="s">
        <v>109</v>
      </c>
      <c r="H7" s="6" t="s">
        <v>11</v>
      </c>
      <c r="I7" s="629"/>
      <c r="J7" s="630"/>
      <c r="K7" s="10"/>
    </row>
    <row r="8" spans="1:9" ht="15" customHeight="1">
      <c r="A8" s="46">
        <v>1</v>
      </c>
      <c r="B8" s="5">
        <v>249545846</v>
      </c>
      <c r="C8" s="3" t="s">
        <v>369</v>
      </c>
      <c r="D8" s="5" t="s">
        <v>110</v>
      </c>
      <c r="E8" s="48">
        <v>40033</v>
      </c>
      <c r="F8" s="5">
        <v>80</v>
      </c>
      <c r="G8" s="5"/>
      <c r="H8" s="19">
        <v>80</v>
      </c>
      <c r="I8" s="49"/>
    </row>
    <row r="9" spans="1:9" ht="15" customHeight="1">
      <c r="A9" s="46">
        <v>2</v>
      </c>
      <c r="B9" s="5">
        <v>240066138</v>
      </c>
      <c r="C9" s="3" t="s">
        <v>370</v>
      </c>
      <c r="D9" s="5" t="s">
        <v>110</v>
      </c>
      <c r="E9" s="48">
        <v>40033</v>
      </c>
      <c r="F9" s="5">
        <v>70</v>
      </c>
      <c r="G9" s="5"/>
      <c r="H9" s="19">
        <v>70</v>
      </c>
      <c r="I9" s="49"/>
    </row>
    <row r="10" spans="1:12" ht="15" customHeight="1">
      <c r="A10" s="46">
        <v>3</v>
      </c>
      <c r="B10" s="5">
        <v>240769792</v>
      </c>
      <c r="C10" s="3" t="s">
        <v>371</v>
      </c>
      <c r="D10" s="5" t="s">
        <v>110</v>
      </c>
      <c r="E10" s="48">
        <v>40033</v>
      </c>
      <c r="F10" s="5">
        <v>200</v>
      </c>
      <c r="G10" s="5"/>
      <c r="H10" s="19">
        <v>200</v>
      </c>
      <c r="I10" s="49"/>
      <c r="L10" s="123"/>
    </row>
    <row r="11" spans="1:12" ht="15" customHeight="1">
      <c r="A11" s="46">
        <v>4</v>
      </c>
      <c r="B11" s="4">
        <v>249966125</v>
      </c>
      <c r="C11" s="3" t="s">
        <v>372</v>
      </c>
      <c r="D11" s="4" t="s">
        <v>110</v>
      </c>
      <c r="E11" s="48">
        <v>40033</v>
      </c>
      <c r="F11" s="19">
        <v>150</v>
      </c>
      <c r="G11" s="4"/>
      <c r="H11" s="19">
        <v>690</v>
      </c>
      <c r="I11" s="49"/>
      <c r="L11" s="123"/>
    </row>
    <row r="12" spans="1:12" ht="15" customHeight="1">
      <c r="A12" s="46">
        <v>5</v>
      </c>
      <c r="B12" s="4">
        <v>240769766</v>
      </c>
      <c r="C12" s="3" t="s">
        <v>373</v>
      </c>
      <c r="D12" s="4" t="s">
        <v>110</v>
      </c>
      <c r="E12" s="48">
        <v>40033</v>
      </c>
      <c r="F12" s="19">
        <v>50</v>
      </c>
      <c r="G12" s="4"/>
      <c r="H12" s="19">
        <v>50</v>
      </c>
      <c r="I12" s="49"/>
      <c r="L12" s="123"/>
    </row>
    <row r="13" spans="1:12" ht="15" customHeight="1">
      <c r="A13" s="46">
        <v>6</v>
      </c>
      <c r="B13" s="5">
        <v>230188189</v>
      </c>
      <c r="C13" s="3" t="s">
        <v>374</v>
      </c>
      <c r="D13" s="5" t="s">
        <v>110</v>
      </c>
      <c r="E13" s="48">
        <v>40033</v>
      </c>
      <c r="F13" s="5">
        <v>30</v>
      </c>
      <c r="G13" s="5"/>
      <c r="H13" s="19">
        <v>30</v>
      </c>
      <c r="I13" s="49"/>
      <c r="L13" s="123"/>
    </row>
    <row r="14" spans="1:12" ht="15" customHeight="1">
      <c r="A14" s="46">
        <v>7</v>
      </c>
      <c r="B14" s="5">
        <v>249966118</v>
      </c>
      <c r="C14" s="3" t="s">
        <v>375</v>
      </c>
      <c r="D14" s="5" t="s">
        <v>110</v>
      </c>
      <c r="E14" s="48">
        <v>40033</v>
      </c>
      <c r="F14" s="5">
        <v>120</v>
      </c>
      <c r="G14" s="5"/>
      <c r="H14" s="19">
        <v>120</v>
      </c>
      <c r="I14" s="49"/>
      <c r="L14" s="123"/>
    </row>
    <row r="15" spans="1:12" ht="15" customHeight="1">
      <c r="A15" s="46">
        <v>8</v>
      </c>
      <c r="B15" s="5">
        <v>240769781</v>
      </c>
      <c r="C15" s="3" t="s">
        <v>376</v>
      </c>
      <c r="D15" s="5" t="s">
        <v>110</v>
      </c>
      <c r="E15" s="48">
        <v>40033</v>
      </c>
      <c r="F15" s="5">
        <v>150</v>
      </c>
      <c r="G15" s="5"/>
      <c r="H15" s="19">
        <v>150</v>
      </c>
      <c r="I15" s="49"/>
      <c r="L15" s="123"/>
    </row>
    <row r="16" spans="1:12" ht="15" customHeight="1">
      <c r="A16" s="46">
        <v>9</v>
      </c>
      <c r="B16" s="5">
        <v>249465023</v>
      </c>
      <c r="C16" s="3" t="s">
        <v>377</v>
      </c>
      <c r="D16" s="5" t="s">
        <v>111</v>
      </c>
      <c r="E16" s="48">
        <v>40033</v>
      </c>
      <c r="F16" s="5">
        <v>30</v>
      </c>
      <c r="G16" s="5"/>
      <c r="H16" s="19">
        <v>30</v>
      </c>
      <c r="I16" s="49"/>
      <c r="L16" s="123"/>
    </row>
    <row r="17" spans="1:12" ht="15" customHeight="1">
      <c r="A17" s="46">
        <v>10</v>
      </c>
      <c r="B17" s="5">
        <v>249965920</v>
      </c>
      <c r="C17" s="3" t="s">
        <v>378</v>
      </c>
      <c r="D17" s="5" t="s">
        <v>111</v>
      </c>
      <c r="E17" s="48">
        <v>40033</v>
      </c>
      <c r="F17" s="5">
        <v>120</v>
      </c>
      <c r="G17" s="5"/>
      <c r="H17" s="19">
        <v>120</v>
      </c>
      <c r="I17" s="49"/>
      <c r="L17" s="123"/>
    </row>
    <row r="18" spans="1:12" ht="15" customHeight="1">
      <c r="A18" s="46">
        <v>11</v>
      </c>
      <c r="B18" s="5">
        <v>240769767</v>
      </c>
      <c r="C18" s="3" t="s">
        <v>379</v>
      </c>
      <c r="D18" s="5" t="s">
        <v>111</v>
      </c>
      <c r="E18" s="48">
        <v>40033</v>
      </c>
      <c r="F18" s="5">
        <v>100</v>
      </c>
      <c r="G18" s="5"/>
      <c r="H18" s="19">
        <v>100</v>
      </c>
      <c r="I18" s="49"/>
      <c r="L18" s="123"/>
    </row>
    <row r="19" spans="1:12" ht="15" customHeight="1">
      <c r="A19" s="46">
        <v>12</v>
      </c>
      <c r="B19" s="5">
        <v>240765260</v>
      </c>
      <c r="C19" s="3" t="s">
        <v>380</v>
      </c>
      <c r="D19" s="5" t="s">
        <v>111</v>
      </c>
      <c r="E19" s="48">
        <v>40033</v>
      </c>
      <c r="F19" s="5">
        <v>200</v>
      </c>
      <c r="G19" s="5"/>
      <c r="H19" s="19">
        <v>200</v>
      </c>
      <c r="I19" s="49"/>
      <c r="L19" s="123"/>
    </row>
    <row r="20" spans="1:12" ht="15" customHeight="1">
      <c r="A20" s="46">
        <v>13</v>
      </c>
      <c r="B20" s="5">
        <v>249966411</v>
      </c>
      <c r="C20" s="3" t="s">
        <v>381</v>
      </c>
      <c r="D20" s="5" t="s">
        <v>116</v>
      </c>
      <c r="E20" s="48">
        <v>40033</v>
      </c>
      <c r="F20" s="5">
        <v>110</v>
      </c>
      <c r="G20" s="5"/>
      <c r="H20" s="19">
        <v>110</v>
      </c>
      <c r="I20" s="49"/>
      <c r="L20" s="123"/>
    </row>
    <row r="21" spans="1:12" ht="15" customHeight="1">
      <c r="A21" s="46">
        <v>14</v>
      </c>
      <c r="B21" s="5">
        <v>249365576</v>
      </c>
      <c r="C21" s="3" t="s">
        <v>382</v>
      </c>
      <c r="D21" s="5" t="s">
        <v>116</v>
      </c>
      <c r="E21" s="48">
        <v>40033</v>
      </c>
      <c r="F21" s="5">
        <v>40</v>
      </c>
      <c r="G21" s="5"/>
      <c r="H21" s="19">
        <v>40</v>
      </c>
      <c r="I21" s="49"/>
      <c r="L21" s="123"/>
    </row>
    <row r="22" spans="1:12" ht="15" customHeight="1">
      <c r="A22" s="46">
        <v>15</v>
      </c>
      <c r="B22" s="5">
        <v>240768054</v>
      </c>
      <c r="C22" s="3" t="s">
        <v>383</v>
      </c>
      <c r="D22" s="5" t="s">
        <v>116</v>
      </c>
      <c r="E22" s="48">
        <v>40033</v>
      </c>
      <c r="F22" s="5">
        <v>250</v>
      </c>
      <c r="G22" s="5"/>
      <c r="H22" s="19">
        <v>250</v>
      </c>
      <c r="I22" s="49"/>
      <c r="L22" s="123"/>
    </row>
    <row r="23" spans="1:12" ht="15">
      <c r="A23" s="46">
        <v>16</v>
      </c>
      <c r="B23" s="5">
        <v>230047</v>
      </c>
      <c r="C23" s="3" t="s">
        <v>384</v>
      </c>
      <c r="D23" s="5" t="s">
        <v>112</v>
      </c>
      <c r="E23" s="48">
        <v>40033</v>
      </c>
      <c r="F23" s="5">
        <v>30</v>
      </c>
      <c r="G23" s="5"/>
      <c r="H23" s="19">
        <v>30</v>
      </c>
      <c r="I23" s="49"/>
      <c r="L23" s="123"/>
    </row>
    <row r="24" spans="1:12" ht="15">
      <c r="A24" s="46">
        <v>17</v>
      </c>
      <c r="B24" s="5">
        <v>249765005</v>
      </c>
      <c r="C24" s="3" t="s">
        <v>384</v>
      </c>
      <c r="D24" s="5" t="s">
        <v>112</v>
      </c>
      <c r="E24" s="48">
        <v>40033</v>
      </c>
      <c r="F24" s="5">
        <v>70</v>
      </c>
      <c r="G24" s="5"/>
      <c r="H24" s="19">
        <v>70</v>
      </c>
      <c r="I24" s="49"/>
      <c r="L24" s="123"/>
    </row>
    <row r="25" spans="1:12" ht="15">
      <c r="A25" s="46">
        <v>18</v>
      </c>
      <c r="B25" s="5">
        <v>240066897</v>
      </c>
      <c r="C25" s="3" t="s">
        <v>384</v>
      </c>
      <c r="D25" s="5" t="s">
        <v>112</v>
      </c>
      <c r="E25" s="48">
        <v>40033</v>
      </c>
      <c r="F25" s="5">
        <v>100</v>
      </c>
      <c r="G25" s="5"/>
      <c r="H25" s="19">
        <v>100</v>
      </c>
      <c r="I25" s="49"/>
      <c r="L25" s="123"/>
    </row>
    <row r="26" spans="1:12" ht="15" customHeight="1">
      <c r="A26" s="46">
        <v>19</v>
      </c>
      <c r="B26" s="5">
        <v>240066122</v>
      </c>
      <c r="C26" s="3" t="s">
        <v>384</v>
      </c>
      <c r="D26" s="5" t="s">
        <v>113</v>
      </c>
      <c r="E26" s="48">
        <v>40033</v>
      </c>
      <c r="F26" s="5">
        <v>120</v>
      </c>
      <c r="G26" s="5"/>
      <c r="H26" s="19">
        <v>120</v>
      </c>
      <c r="I26" s="49"/>
      <c r="L26" s="123"/>
    </row>
    <row r="27" spans="1:12" ht="15" customHeight="1">
      <c r="A27" s="46">
        <v>20</v>
      </c>
      <c r="B27" s="5">
        <v>240769790</v>
      </c>
      <c r="C27" s="3" t="s">
        <v>384</v>
      </c>
      <c r="D27" s="5" t="s">
        <v>113</v>
      </c>
      <c r="E27" s="48">
        <v>40033</v>
      </c>
      <c r="F27" s="5">
        <v>150</v>
      </c>
      <c r="G27" s="5"/>
      <c r="H27" s="19">
        <v>150</v>
      </c>
      <c r="I27" s="49"/>
      <c r="L27" s="123"/>
    </row>
    <row r="28" spans="1:12" ht="15" customHeight="1">
      <c r="A28" s="46">
        <v>21</v>
      </c>
      <c r="B28" s="5">
        <v>249465025</v>
      </c>
      <c r="C28" s="3" t="s">
        <v>384</v>
      </c>
      <c r="D28" s="5" t="s">
        <v>113</v>
      </c>
      <c r="E28" s="48">
        <v>40033</v>
      </c>
      <c r="F28" s="5">
        <v>30</v>
      </c>
      <c r="G28" s="5"/>
      <c r="H28" s="19">
        <v>30</v>
      </c>
      <c r="I28" s="49"/>
      <c r="L28" s="123"/>
    </row>
    <row r="29" spans="1:12" ht="15" customHeight="1">
      <c r="A29" s="46">
        <v>22</v>
      </c>
      <c r="B29" s="5">
        <v>240365049</v>
      </c>
      <c r="C29" s="3" t="s">
        <v>369</v>
      </c>
      <c r="D29" s="5" t="s">
        <v>113</v>
      </c>
      <c r="E29" s="48">
        <v>40033</v>
      </c>
      <c r="F29" s="5">
        <v>250</v>
      </c>
      <c r="G29" s="5"/>
      <c r="H29" s="19">
        <v>250</v>
      </c>
      <c r="I29" s="49"/>
      <c r="L29" s="123"/>
    </row>
    <row r="30" spans="1:12" ht="15" customHeight="1">
      <c r="A30" s="46">
        <v>23</v>
      </c>
      <c r="B30" s="5">
        <v>249665991</v>
      </c>
      <c r="C30" s="3" t="s">
        <v>370</v>
      </c>
      <c r="D30" s="5" t="s">
        <v>265</v>
      </c>
      <c r="E30" s="48">
        <v>40033</v>
      </c>
      <c r="F30" s="5">
        <v>80</v>
      </c>
      <c r="G30" s="5"/>
      <c r="H30" s="19">
        <v>80</v>
      </c>
      <c r="I30" s="49"/>
      <c r="L30" s="123"/>
    </row>
    <row r="31" spans="1:12" ht="15" customHeight="1">
      <c r="A31" s="46">
        <v>24</v>
      </c>
      <c r="B31" s="5">
        <v>249967380</v>
      </c>
      <c r="C31" s="3" t="s">
        <v>371</v>
      </c>
      <c r="D31" s="5" t="s">
        <v>265</v>
      </c>
      <c r="E31" s="48">
        <v>40033</v>
      </c>
      <c r="F31" s="5">
        <v>70</v>
      </c>
      <c r="G31" s="5"/>
      <c r="H31" s="19">
        <v>70</v>
      </c>
      <c r="I31" s="49"/>
      <c r="L31" s="123"/>
    </row>
    <row r="32" spans="1:12" ht="15" customHeight="1">
      <c r="A32" s="46">
        <v>25</v>
      </c>
      <c r="B32" s="5">
        <v>240767711</v>
      </c>
      <c r="C32" s="3" t="s">
        <v>372</v>
      </c>
      <c r="D32" s="5" t="s">
        <v>265</v>
      </c>
      <c r="E32" s="48">
        <v>40033</v>
      </c>
      <c r="F32" s="5">
        <v>150</v>
      </c>
      <c r="G32" s="5"/>
      <c r="H32" s="19">
        <v>150</v>
      </c>
      <c r="I32" s="49"/>
      <c r="L32" s="123"/>
    </row>
    <row r="33" spans="1:12" ht="15">
      <c r="A33" s="46">
        <v>26</v>
      </c>
      <c r="B33" s="5">
        <v>240665676</v>
      </c>
      <c r="C33" s="3" t="s">
        <v>373</v>
      </c>
      <c r="D33" s="5" t="s">
        <v>114</v>
      </c>
      <c r="E33" s="48">
        <v>40033</v>
      </c>
      <c r="F33" s="5">
        <v>300</v>
      </c>
      <c r="G33" s="5"/>
      <c r="H33" s="19">
        <v>300</v>
      </c>
      <c r="I33" s="49"/>
      <c r="L33" s="123"/>
    </row>
    <row r="34" spans="1:12" ht="15" customHeight="1">
      <c r="A34" s="46">
        <v>27</v>
      </c>
      <c r="B34" s="5">
        <v>249765580</v>
      </c>
      <c r="C34" s="3" t="s">
        <v>374</v>
      </c>
      <c r="D34" s="5" t="s">
        <v>115</v>
      </c>
      <c r="E34" s="48">
        <v>40033</v>
      </c>
      <c r="F34" s="5">
        <v>80</v>
      </c>
      <c r="G34" s="5"/>
      <c r="H34" s="19">
        <v>80</v>
      </c>
      <c r="I34" s="49"/>
      <c r="L34" s="123"/>
    </row>
    <row r="35" spans="1:12" ht="15" customHeight="1">
      <c r="A35" s="46">
        <v>28</v>
      </c>
      <c r="B35" s="5">
        <v>240066139</v>
      </c>
      <c r="C35" s="3" t="s">
        <v>375</v>
      </c>
      <c r="D35" s="5" t="s">
        <v>115</v>
      </c>
      <c r="E35" s="48">
        <v>40033</v>
      </c>
      <c r="F35" s="5">
        <v>70</v>
      </c>
      <c r="G35" s="5"/>
      <c r="H35" s="19">
        <v>70</v>
      </c>
      <c r="I35" s="49"/>
      <c r="L35" s="123"/>
    </row>
    <row r="36" spans="1:12" ht="15" customHeight="1">
      <c r="A36" s="46">
        <v>29</v>
      </c>
      <c r="B36" s="5">
        <v>240769774</v>
      </c>
      <c r="C36" s="3" t="s">
        <v>376</v>
      </c>
      <c r="D36" s="5" t="s">
        <v>115</v>
      </c>
      <c r="E36" s="48">
        <v>40033</v>
      </c>
      <c r="F36" s="5">
        <v>50</v>
      </c>
      <c r="G36" s="5"/>
      <c r="H36" s="19">
        <v>50</v>
      </c>
      <c r="I36" s="49"/>
      <c r="L36" s="123"/>
    </row>
    <row r="37" spans="1:12" ht="15" customHeight="1">
      <c r="A37" s="46">
        <v>30</v>
      </c>
      <c r="B37" s="5">
        <v>240665674</v>
      </c>
      <c r="C37" s="3" t="s">
        <v>377</v>
      </c>
      <c r="D37" s="5" t="s">
        <v>114</v>
      </c>
      <c r="E37" s="48">
        <v>40033</v>
      </c>
      <c r="F37" s="5">
        <v>300</v>
      </c>
      <c r="G37" s="5"/>
      <c r="H37" s="19">
        <v>300</v>
      </c>
      <c r="I37" s="49"/>
      <c r="L37" s="123"/>
    </row>
    <row r="38" spans="1:12" ht="15" customHeight="1">
      <c r="A38" s="46">
        <v>31</v>
      </c>
      <c r="B38" s="5">
        <v>85575188</v>
      </c>
      <c r="C38" s="3" t="s">
        <v>378</v>
      </c>
      <c r="D38" s="5" t="s">
        <v>116</v>
      </c>
      <c r="E38" s="48">
        <v>40033</v>
      </c>
      <c r="F38" s="5">
        <v>30</v>
      </c>
      <c r="G38" s="5"/>
      <c r="H38" s="19">
        <v>30</v>
      </c>
      <c r="I38" s="49"/>
      <c r="L38" s="123"/>
    </row>
    <row r="39" spans="1:12" ht="15" customHeight="1">
      <c r="A39" s="46">
        <v>32</v>
      </c>
      <c r="B39" s="5">
        <v>249665832</v>
      </c>
      <c r="C39" s="3" t="s">
        <v>379</v>
      </c>
      <c r="D39" s="5" t="s">
        <v>116</v>
      </c>
      <c r="E39" s="48">
        <v>40033</v>
      </c>
      <c r="F39" s="5">
        <v>50</v>
      </c>
      <c r="G39" s="5"/>
      <c r="H39" s="19">
        <v>50</v>
      </c>
      <c r="I39" s="49"/>
      <c r="L39" s="123"/>
    </row>
    <row r="40" spans="1:12" ht="15" customHeight="1">
      <c r="A40" s="46">
        <v>33</v>
      </c>
      <c r="B40" s="5">
        <v>249967474</v>
      </c>
      <c r="C40" s="3" t="s">
        <v>380</v>
      </c>
      <c r="D40" s="5" t="s">
        <v>116</v>
      </c>
      <c r="E40" s="48">
        <v>40033</v>
      </c>
      <c r="F40" s="5">
        <v>70</v>
      </c>
      <c r="G40" s="5"/>
      <c r="H40" s="19">
        <v>70</v>
      </c>
      <c r="I40" s="49"/>
      <c r="L40" s="123"/>
    </row>
    <row r="41" spans="1:12" ht="15" customHeight="1">
      <c r="A41" s="46">
        <v>34</v>
      </c>
      <c r="B41" s="5">
        <v>240769770</v>
      </c>
      <c r="C41" s="3" t="s">
        <v>381</v>
      </c>
      <c r="D41" s="5" t="s">
        <v>116</v>
      </c>
      <c r="E41" s="48">
        <v>40033</v>
      </c>
      <c r="F41" s="5">
        <v>150</v>
      </c>
      <c r="G41" s="5"/>
      <c r="H41" s="19">
        <v>150</v>
      </c>
      <c r="I41" s="49"/>
      <c r="L41" s="123"/>
    </row>
    <row r="42" spans="1:12" ht="15" customHeight="1">
      <c r="A42" s="46">
        <v>35</v>
      </c>
      <c r="B42" s="5">
        <v>249965274</v>
      </c>
      <c r="C42" s="3" t="s">
        <v>382</v>
      </c>
      <c r="D42" s="5" t="s">
        <v>118</v>
      </c>
      <c r="E42" s="48">
        <v>40033</v>
      </c>
      <c r="F42" s="5">
        <v>150</v>
      </c>
      <c r="G42" s="5"/>
      <c r="H42" s="19">
        <v>150</v>
      </c>
      <c r="I42" s="49"/>
      <c r="L42" s="123"/>
    </row>
    <row r="43" spans="1:12" ht="15" customHeight="1">
      <c r="A43" s="46">
        <v>36</v>
      </c>
      <c r="B43" s="5">
        <v>240165611</v>
      </c>
      <c r="C43" s="3" t="s">
        <v>383</v>
      </c>
      <c r="D43" s="5" t="s">
        <v>119</v>
      </c>
      <c r="E43" s="48">
        <v>40033</v>
      </c>
      <c r="F43" s="5">
        <v>200</v>
      </c>
      <c r="G43" s="5"/>
      <c r="H43" s="19">
        <v>200</v>
      </c>
      <c r="I43" s="49"/>
      <c r="L43" s="123"/>
    </row>
    <row r="44" spans="1:12" ht="15" customHeight="1">
      <c r="A44" s="46">
        <v>37</v>
      </c>
      <c r="B44" s="5">
        <v>240769771</v>
      </c>
      <c r="C44" s="3" t="s">
        <v>384</v>
      </c>
      <c r="D44" s="5" t="s">
        <v>118</v>
      </c>
      <c r="E44" s="48">
        <v>40033</v>
      </c>
      <c r="F44" s="5">
        <v>50</v>
      </c>
      <c r="G44" s="5"/>
      <c r="H44" s="19">
        <v>50</v>
      </c>
      <c r="I44" s="49"/>
      <c r="L44" s="123"/>
    </row>
    <row r="45" spans="1:12" ht="15" customHeight="1">
      <c r="A45" s="46">
        <v>38</v>
      </c>
      <c r="B45" s="5">
        <v>240365347</v>
      </c>
      <c r="C45" s="3" t="s">
        <v>384</v>
      </c>
      <c r="D45" s="5" t="s">
        <v>120</v>
      </c>
      <c r="E45" s="48">
        <v>40033</v>
      </c>
      <c r="F45" s="5">
        <v>100</v>
      </c>
      <c r="G45" s="5"/>
      <c r="H45" s="19">
        <v>100</v>
      </c>
      <c r="I45" s="49"/>
      <c r="L45" s="123"/>
    </row>
    <row r="46" spans="1:12" ht="14.25" customHeight="1">
      <c r="A46" s="46">
        <v>39</v>
      </c>
      <c r="B46" s="5">
        <v>240769786</v>
      </c>
      <c r="C46" s="3" t="s">
        <v>384</v>
      </c>
      <c r="D46" s="5" t="s">
        <v>120</v>
      </c>
      <c r="E46" s="48">
        <v>40033</v>
      </c>
      <c r="F46" s="5">
        <v>100</v>
      </c>
      <c r="G46" s="5"/>
      <c r="H46" s="19">
        <v>100</v>
      </c>
      <c r="I46" s="49"/>
      <c r="L46" s="123"/>
    </row>
    <row r="47" spans="1:12" ht="14.25" customHeight="1">
      <c r="A47" s="46">
        <v>40</v>
      </c>
      <c r="B47" s="5">
        <v>249365142</v>
      </c>
      <c r="C47" s="3" t="s">
        <v>384</v>
      </c>
      <c r="D47" s="5" t="s">
        <v>253</v>
      </c>
      <c r="E47" s="48">
        <v>40033</v>
      </c>
      <c r="F47" s="5">
        <v>30</v>
      </c>
      <c r="G47" s="5"/>
      <c r="H47" s="19">
        <v>30</v>
      </c>
      <c r="I47" s="49"/>
      <c r="L47" s="123"/>
    </row>
    <row r="48" spans="1:12" ht="14.25" customHeight="1">
      <c r="A48" s="46">
        <v>41</v>
      </c>
      <c r="B48" s="5">
        <v>249665572</v>
      </c>
      <c r="C48" s="3" t="s">
        <v>384</v>
      </c>
      <c r="D48" s="5" t="s">
        <v>253</v>
      </c>
      <c r="E48" s="48">
        <v>40033</v>
      </c>
      <c r="F48" s="5">
        <v>50</v>
      </c>
      <c r="G48" s="5"/>
      <c r="H48" s="19">
        <v>50</v>
      </c>
      <c r="I48" s="49"/>
      <c r="L48" s="123"/>
    </row>
    <row r="49" spans="1:12" ht="14.25" customHeight="1">
      <c r="A49" s="46">
        <v>42</v>
      </c>
      <c r="B49" s="5">
        <v>249965430</v>
      </c>
      <c r="C49" s="3" t="s">
        <v>384</v>
      </c>
      <c r="D49" s="5" t="s">
        <v>253</v>
      </c>
      <c r="E49" s="48">
        <v>40033</v>
      </c>
      <c r="F49" s="5">
        <v>70</v>
      </c>
      <c r="G49" s="5"/>
      <c r="H49" s="19">
        <v>70</v>
      </c>
      <c r="I49" s="49"/>
      <c r="L49" s="123"/>
    </row>
    <row r="50" spans="1:12" ht="14.25" customHeight="1">
      <c r="A50" s="46">
        <v>43</v>
      </c>
      <c r="B50" s="5">
        <v>240765881</v>
      </c>
      <c r="C50" s="47" t="s">
        <v>252</v>
      </c>
      <c r="D50" s="5" t="s">
        <v>253</v>
      </c>
      <c r="E50" s="48">
        <v>40033</v>
      </c>
      <c r="F50" s="5">
        <v>150</v>
      </c>
      <c r="G50" s="5"/>
      <c r="H50" s="19">
        <v>150</v>
      </c>
      <c r="I50" s="49"/>
      <c r="L50" s="123"/>
    </row>
    <row r="51" spans="1:12" ht="18" customHeight="1" thickBot="1">
      <c r="A51" s="50"/>
      <c r="B51" s="51" t="s">
        <v>93</v>
      </c>
      <c r="C51" s="52"/>
      <c r="D51" s="51"/>
      <c r="E51" s="53"/>
      <c r="F51" s="51">
        <f>SUM(F8:F50)</f>
        <v>4750</v>
      </c>
      <c r="G51" s="51">
        <v>540</v>
      </c>
      <c r="H51" s="51">
        <f>SUM(H8:H50)</f>
        <v>5290</v>
      </c>
      <c r="I51" s="54"/>
      <c r="L51" s="123"/>
    </row>
    <row r="52" ht="12.75">
      <c r="L52" s="123"/>
    </row>
    <row r="53" ht="12.75">
      <c r="L53" s="123"/>
    </row>
    <row r="54" ht="13.5" thickBot="1">
      <c r="L54" s="123"/>
    </row>
    <row r="55" spans="1:12" ht="15.75">
      <c r="A55" s="55"/>
      <c r="B55" s="56" t="s">
        <v>93</v>
      </c>
      <c r="C55" s="57"/>
      <c r="D55" s="56"/>
      <c r="E55" s="58"/>
      <c r="F55" s="56">
        <v>5050</v>
      </c>
      <c r="G55" s="56">
        <v>540</v>
      </c>
      <c r="H55" s="56">
        <v>5590</v>
      </c>
      <c r="I55" s="59"/>
      <c r="L55" s="123"/>
    </row>
    <row r="56" spans="1:12" ht="15">
      <c r="A56" s="224">
        <v>46</v>
      </c>
      <c r="B56" s="4">
        <v>240665675</v>
      </c>
      <c r="C56" s="3" t="s">
        <v>369</v>
      </c>
      <c r="D56" s="4" t="s">
        <v>115</v>
      </c>
      <c r="E56" s="48">
        <v>40033</v>
      </c>
      <c r="F56" s="4">
        <v>300</v>
      </c>
      <c r="G56" s="4"/>
      <c r="H56" s="19">
        <v>300</v>
      </c>
      <c r="I56" s="60"/>
      <c r="L56" s="123"/>
    </row>
    <row r="57" spans="1:12" ht="15">
      <c r="A57" s="224">
        <v>47</v>
      </c>
      <c r="B57" s="4">
        <v>240465092</v>
      </c>
      <c r="C57" s="3" t="s">
        <v>370</v>
      </c>
      <c r="D57" s="4" t="s">
        <v>121</v>
      </c>
      <c r="E57" s="48">
        <v>40033</v>
      </c>
      <c r="F57" s="4">
        <v>200</v>
      </c>
      <c r="G57" s="4"/>
      <c r="H57" s="19">
        <v>200</v>
      </c>
      <c r="I57" s="60"/>
      <c r="L57" s="123"/>
    </row>
    <row r="58" spans="1:12" ht="15.75" customHeight="1">
      <c r="A58" s="224">
        <v>48</v>
      </c>
      <c r="B58" s="4">
        <v>230584</v>
      </c>
      <c r="C58" s="3" t="s">
        <v>371</v>
      </c>
      <c r="D58" s="4" t="s">
        <v>115</v>
      </c>
      <c r="E58" s="48">
        <v>40033</v>
      </c>
      <c r="F58" s="4">
        <v>40</v>
      </c>
      <c r="G58" s="4"/>
      <c r="H58" s="19">
        <v>40</v>
      </c>
      <c r="I58" s="60"/>
      <c r="L58" s="123"/>
    </row>
    <row r="59" spans="1:12" ht="15" customHeight="1">
      <c r="A59" s="224">
        <v>49</v>
      </c>
      <c r="B59" s="4">
        <v>240769772</v>
      </c>
      <c r="C59" s="3" t="s">
        <v>372</v>
      </c>
      <c r="D59" s="4" t="s">
        <v>115</v>
      </c>
      <c r="E59" s="48">
        <v>40033</v>
      </c>
      <c r="F59" s="4">
        <v>300</v>
      </c>
      <c r="G59" s="4"/>
      <c r="H59" s="19">
        <v>300</v>
      </c>
      <c r="I59" s="60"/>
      <c r="L59" s="123"/>
    </row>
    <row r="60" spans="1:12" ht="15" customHeight="1">
      <c r="A60" s="224">
        <v>50</v>
      </c>
      <c r="B60" s="4">
        <v>45239</v>
      </c>
      <c r="C60" s="3" t="s">
        <v>373</v>
      </c>
      <c r="D60" s="4" t="s">
        <v>122</v>
      </c>
      <c r="E60" s="48">
        <v>40033</v>
      </c>
      <c r="F60" s="4">
        <v>15</v>
      </c>
      <c r="G60" s="4"/>
      <c r="H60" s="19">
        <v>15</v>
      </c>
      <c r="I60" s="60"/>
      <c r="L60" s="123"/>
    </row>
    <row r="61" spans="1:12" ht="13.5" customHeight="1">
      <c r="A61" s="224">
        <v>51</v>
      </c>
      <c r="B61" s="4">
        <v>240066113</v>
      </c>
      <c r="C61" s="3" t="s">
        <v>374</v>
      </c>
      <c r="D61" s="4" t="s">
        <v>122</v>
      </c>
      <c r="E61" s="48">
        <v>40033</v>
      </c>
      <c r="F61" s="4">
        <v>135</v>
      </c>
      <c r="G61" s="4"/>
      <c r="H61" s="19">
        <v>135</v>
      </c>
      <c r="I61" s="60"/>
      <c r="L61" s="123"/>
    </row>
    <row r="62" spans="1:12" ht="15">
      <c r="A62" s="224">
        <v>52</v>
      </c>
      <c r="B62" s="4">
        <v>240769799</v>
      </c>
      <c r="C62" s="3" t="s">
        <v>375</v>
      </c>
      <c r="D62" s="4" t="s">
        <v>122</v>
      </c>
      <c r="E62" s="48">
        <v>40033</v>
      </c>
      <c r="F62" s="4">
        <v>150</v>
      </c>
      <c r="G62" s="4"/>
      <c r="H62" s="19">
        <v>150</v>
      </c>
      <c r="I62" s="60"/>
      <c r="L62" s="123"/>
    </row>
    <row r="63" spans="1:12" ht="15">
      <c r="A63" s="224">
        <v>53</v>
      </c>
      <c r="B63" s="4">
        <v>249967480</v>
      </c>
      <c r="C63" s="3" t="s">
        <v>376</v>
      </c>
      <c r="D63" s="4" t="s">
        <v>123</v>
      </c>
      <c r="E63" s="48">
        <v>40033</v>
      </c>
      <c r="F63" s="4">
        <v>150</v>
      </c>
      <c r="G63" s="4"/>
      <c r="H63" s="19">
        <v>150</v>
      </c>
      <c r="I63" s="60"/>
      <c r="L63" s="123"/>
    </row>
    <row r="64" spans="1:12" ht="15">
      <c r="A64" s="224">
        <v>54</v>
      </c>
      <c r="B64" s="4">
        <v>240765587</v>
      </c>
      <c r="C64" s="3" t="s">
        <v>377</v>
      </c>
      <c r="D64" s="4" t="s">
        <v>123</v>
      </c>
      <c r="E64" s="48">
        <v>40033</v>
      </c>
      <c r="F64" s="4">
        <v>50</v>
      </c>
      <c r="G64" s="4"/>
      <c r="H64" s="19">
        <v>50</v>
      </c>
      <c r="I64" s="60"/>
      <c r="L64" s="123"/>
    </row>
    <row r="65" spans="1:12" ht="15">
      <c r="A65" s="224">
        <v>55</v>
      </c>
      <c r="B65" s="4">
        <v>240066941</v>
      </c>
      <c r="C65" s="3" t="s">
        <v>378</v>
      </c>
      <c r="D65" s="4" t="s">
        <v>124</v>
      </c>
      <c r="E65" s="48">
        <v>40033</v>
      </c>
      <c r="F65" s="4">
        <v>200</v>
      </c>
      <c r="G65" s="4"/>
      <c r="H65" s="19">
        <v>200</v>
      </c>
      <c r="I65" s="60"/>
      <c r="L65" s="123"/>
    </row>
    <row r="66" spans="1:12" ht="15">
      <c r="A66" s="224">
        <v>56</v>
      </c>
      <c r="B66" s="4">
        <v>240066615</v>
      </c>
      <c r="C66" s="3" t="s">
        <v>379</v>
      </c>
      <c r="D66" s="4" t="s">
        <v>124</v>
      </c>
      <c r="E66" s="48">
        <v>40033</v>
      </c>
      <c r="F66" s="4">
        <v>150</v>
      </c>
      <c r="G66" s="4"/>
      <c r="H66" s="19">
        <v>150</v>
      </c>
      <c r="I66" s="60"/>
      <c r="L66" s="123"/>
    </row>
    <row r="67" spans="1:12" ht="15">
      <c r="A67" s="224">
        <v>57</v>
      </c>
      <c r="B67" s="4">
        <v>240769776</v>
      </c>
      <c r="C67" s="3" t="s">
        <v>380</v>
      </c>
      <c r="D67" s="4" t="s">
        <v>124</v>
      </c>
      <c r="E67" s="48">
        <v>40033</v>
      </c>
      <c r="F67" s="4">
        <v>50</v>
      </c>
      <c r="G67" s="4"/>
      <c r="H67" s="19">
        <v>50</v>
      </c>
      <c r="I67" s="60"/>
      <c r="L67" s="123"/>
    </row>
    <row r="68" spans="1:12" ht="15">
      <c r="A68" s="224">
        <v>58</v>
      </c>
      <c r="B68" s="4">
        <v>240769768</v>
      </c>
      <c r="C68" s="3" t="s">
        <v>381</v>
      </c>
      <c r="D68" s="4" t="s">
        <v>126</v>
      </c>
      <c r="E68" s="48">
        <v>40033</v>
      </c>
      <c r="F68" s="4">
        <v>300</v>
      </c>
      <c r="G68" s="4"/>
      <c r="H68" s="19">
        <v>300</v>
      </c>
      <c r="I68" s="60"/>
      <c r="L68" s="123"/>
    </row>
    <row r="69" spans="1:12" ht="15">
      <c r="A69" s="224">
        <v>59</v>
      </c>
      <c r="B69" s="4">
        <v>240165665</v>
      </c>
      <c r="C69" s="3" t="s">
        <v>382</v>
      </c>
      <c r="D69" s="4" t="s">
        <v>115</v>
      </c>
      <c r="E69" s="48">
        <v>40033</v>
      </c>
      <c r="F69" s="4">
        <v>200</v>
      </c>
      <c r="G69" s="4"/>
      <c r="H69" s="19">
        <v>200</v>
      </c>
      <c r="I69" s="60"/>
      <c r="L69" s="123"/>
    </row>
    <row r="70" spans="1:12" ht="15">
      <c r="A70" s="224">
        <v>60</v>
      </c>
      <c r="B70" s="4">
        <v>249666067</v>
      </c>
      <c r="C70" s="3" t="s">
        <v>383</v>
      </c>
      <c r="D70" s="4" t="s">
        <v>115</v>
      </c>
      <c r="E70" s="48">
        <v>40033</v>
      </c>
      <c r="F70" s="4">
        <v>80</v>
      </c>
      <c r="G70" s="4"/>
      <c r="H70" s="19">
        <v>80</v>
      </c>
      <c r="I70" s="60"/>
      <c r="L70" s="123"/>
    </row>
    <row r="71" spans="1:12" ht="15">
      <c r="A71" s="224">
        <v>61</v>
      </c>
      <c r="B71" s="4">
        <v>249965312</v>
      </c>
      <c r="C71" s="3" t="s">
        <v>384</v>
      </c>
      <c r="D71" s="4" t="s">
        <v>115</v>
      </c>
      <c r="E71" s="48">
        <v>40033</v>
      </c>
      <c r="F71" s="4">
        <v>70</v>
      </c>
      <c r="G71" s="4"/>
      <c r="H71" s="19">
        <v>70</v>
      </c>
      <c r="I71" s="60"/>
      <c r="L71" s="123"/>
    </row>
    <row r="72" spans="1:12" ht="15">
      <c r="A72" s="224">
        <v>62</v>
      </c>
      <c r="B72" s="4">
        <v>240769798</v>
      </c>
      <c r="C72" s="3" t="s">
        <v>384</v>
      </c>
      <c r="D72" s="4" t="s">
        <v>115</v>
      </c>
      <c r="E72" s="48">
        <v>40033</v>
      </c>
      <c r="F72" s="4">
        <v>200</v>
      </c>
      <c r="G72" s="4"/>
      <c r="H72" s="19">
        <v>200</v>
      </c>
      <c r="I72" s="60"/>
      <c r="L72" s="123"/>
    </row>
    <row r="73" spans="1:12" ht="15" customHeight="1">
      <c r="A73" s="224">
        <v>63</v>
      </c>
      <c r="B73" s="4">
        <v>240665677</v>
      </c>
      <c r="C73" s="3" t="s">
        <v>384</v>
      </c>
      <c r="D73" s="4" t="s">
        <v>114</v>
      </c>
      <c r="E73" s="48">
        <v>40033</v>
      </c>
      <c r="F73" s="4">
        <v>300</v>
      </c>
      <c r="G73" s="4"/>
      <c r="H73" s="19">
        <v>300</v>
      </c>
      <c r="I73" s="60"/>
      <c r="L73" s="123"/>
    </row>
    <row r="74" spans="1:12" ht="15">
      <c r="A74" s="224">
        <v>64</v>
      </c>
      <c r="B74" s="4">
        <v>85398</v>
      </c>
      <c r="C74" s="3" t="s">
        <v>384</v>
      </c>
      <c r="D74" s="4" t="s">
        <v>116</v>
      </c>
      <c r="E74" s="48">
        <v>40033</v>
      </c>
      <c r="F74" s="4">
        <v>40</v>
      </c>
      <c r="G74" s="4"/>
      <c r="H74" s="19">
        <v>40</v>
      </c>
      <c r="I74" s="60"/>
      <c r="L74" s="123"/>
    </row>
    <row r="75" spans="1:12" ht="15">
      <c r="A75" s="224">
        <v>65</v>
      </c>
      <c r="B75" s="4">
        <v>240067276</v>
      </c>
      <c r="C75" s="3" t="s">
        <v>384</v>
      </c>
      <c r="D75" s="4" t="s">
        <v>116</v>
      </c>
      <c r="E75" s="48">
        <v>40033</v>
      </c>
      <c r="F75" s="4">
        <v>160</v>
      </c>
      <c r="G75" s="4"/>
      <c r="H75" s="19">
        <v>160</v>
      </c>
      <c r="I75" s="60"/>
      <c r="L75" s="123"/>
    </row>
    <row r="76" spans="1:12" ht="15">
      <c r="A76" s="224">
        <v>66</v>
      </c>
      <c r="B76" s="4">
        <v>120165302</v>
      </c>
      <c r="C76" s="3" t="s">
        <v>384</v>
      </c>
      <c r="D76" s="4" t="s">
        <v>115</v>
      </c>
      <c r="E76" s="48">
        <v>40033</v>
      </c>
      <c r="F76" s="4">
        <v>150</v>
      </c>
      <c r="G76" s="4"/>
      <c r="H76" s="19">
        <v>150</v>
      </c>
      <c r="I76" s="60"/>
      <c r="L76" s="123"/>
    </row>
    <row r="77" spans="1:12" ht="15">
      <c r="A77" s="224">
        <v>67</v>
      </c>
      <c r="B77" s="4">
        <v>240769789</v>
      </c>
      <c r="C77" s="3" t="s">
        <v>369</v>
      </c>
      <c r="D77" s="4" t="s">
        <v>115</v>
      </c>
      <c r="E77" s="48">
        <v>40033</v>
      </c>
      <c r="F77" s="4">
        <v>200</v>
      </c>
      <c r="G77" s="4"/>
      <c r="H77" s="19">
        <v>200</v>
      </c>
      <c r="I77" s="60"/>
      <c r="L77" s="123"/>
    </row>
    <row r="78" spans="1:12" ht="15">
      <c r="A78" s="224">
        <v>68</v>
      </c>
      <c r="B78" s="4">
        <v>231333</v>
      </c>
      <c r="C78" s="3" t="s">
        <v>370</v>
      </c>
      <c r="D78" s="4" t="s">
        <v>124</v>
      </c>
      <c r="E78" s="48">
        <v>40033</v>
      </c>
      <c r="F78" s="4">
        <v>40</v>
      </c>
      <c r="G78" s="4"/>
      <c r="H78" s="19">
        <v>40</v>
      </c>
      <c r="I78" s="60"/>
      <c r="L78" s="123"/>
    </row>
    <row r="79" spans="1:12" ht="15">
      <c r="A79" s="224">
        <v>69</v>
      </c>
      <c r="B79" s="4">
        <v>240066116</v>
      </c>
      <c r="C79" s="3" t="s">
        <v>371</v>
      </c>
      <c r="D79" s="4" t="s">
        <v>124</v>
      </c>
      <c r="E79" s="48">
        <v>40033</v>
      </c>
      <c r="F79" s="4">
        <v>110</v>
      </c>
      <c r="G79" s="4"/>
      <c r="H79" s="19">
        <v>110</v>
      </c>
      <c r="I79" s="60"/>
      <c r="L79" s="123"/>
    </row>
    <row r="80" spans="1:12" ht="15">
      <c r="A80" s="224">
        <v>70</v>
      </c>
      <c r="B80" s="4">
        <v>240769779</v>
      </c>
      <c r="C80" s="3" t="s">
        <v>372</v>
      </c>
      <c r="D80" s="4" t="s">
        <v>124</v>
      </c>
      <c r="E80" s="48">
        <v>40033</v>
      </c>
      <c r="F80" s="4">
        <v>150</v>
      </c>
      <c r="G80" s="4"/>
      <c r="H80" s="19">
        <v>150</v>
      </c>
      <c r="I80" s="60"/>
      <c r="L80" s="123"/>
    </row>
    <row r="81" spans="1:12" ht="15">
      <c r="A81" s="224">
        <v>71</v>
      </c>
      <c r="B81" s="4">
        <v>590261276</v>
      </c>
      <c r="C81" s="3" t="s">
        <v>373</v>
      </c>
      <c r="D81" s="4" t="s">
        <v>113</v>
      </c>
      <c r="E81" s="48">
        <v>40033</v>
      </c>
      <c r="F81" s="4">
        <v>150</v>
      </c>
      <c r="G81" s="4"/>
      <c r="H81" s="19">
        <v>150</v>
      </c>
      <c r="I81" s="60"/>
      <c r="L81" s="123"/>
    </row>
    <row r="82" spans="1:12" ht="15">
      <c r="A82" s="224">
        <v>72</v>
      </c>
      <c r="B82" s="4">
        <v>240769106</v>
      </c>
      <c r="C82" s="3" t="s">
        <v>374</v>
      </c>
      <c r="D82" s="4" t="s">
        <v>113</v>
      </c>
      <c r="E82" s="48">
        <v>40033</v>
      </c>
      <c r="F82" s="4">
        <v>150</v>
      </c>
      <c r="G82" s="4"/>
      <c r="H82" s="19">
        <v>150</v>
      </c>
      <c r="I82" s="60"/>
      <c r="L82" s="123"/>
    </row>
    <row r="83" spans="1:12" ht="15">
      <c r="A83" s="224">
        <v>73</v>
      </c>
      <c r="B83" s="4">
        <v>240068090</v>
      </c>
      <c r="C83" s="3" t="s">
        <v>375</v>
      </c>
      <c r="D83" s="4" t="s">
        <v>111</v>
      </c>
      <c r="E83" s="48">
        <v>40033</v>
      </c>
      <c r="F83" s="4">
        <v>150</v>
      </c>
      <c r="G83" s="4"/>
      <c r="H83" s="19">
        <v>150</v>
      </c>
      <c r="I83" s="60"/>
      <c r="L83" s="123"/>
    </row>
    <row r="84" spans="1:12" ht="15">
      <c r="A84" s="224">
        <v>74</v>
      </c>
      <c r="B84" s="4">
        <v>720502305</v>
      </c>
      <c r="C84" s="3" t="s">
        <v>376</v>
      </c>
      <c r="D84" s="4" t="s">
        <v>208</v>
      </c>
      <c r="E84" s="48">
        <v>40033</v>
      </c>
      <c r="F84" s="4">
        <v>200</v>
      </c>
      <c r="G84" s="4"/>
      <c r="H84" s="19">
        <v>200</v>
      </c>
      <c r="I84" s="60"/>
      <c r="L84" s="123"/>
    </row>
    <row r="85" spans="1:12" ht="15">
      <c r="A85" s="224">
        <v>75</v>
      </c>
      <c r="B85" s="4">
        <v>240066120</v>
      </c>
      <c r="C85" s="3" t="s">
        <v>377</v>
      </c>
      <c r="D85" s="4" t="s">
        <v>113</v>
      </c>
      <c r="E85" s="48">
        <v>40033</v>
      </c>
      <c r="F85" s="4">
        <v>150</v>
      </c>
      <c r="G85" s="4"/>
      <c r="H85" s="19">
        <v>150</v>
      </c>
      <c r="I85" s="60"/>
      <c r="L85" s="123"/>
    </row>
    <row r="86" spans="1:12" ht="15">
      <c r="A86" s="224">
        <v>76</v>
      </c>
      <c r="B86" s="4">
        <v>240769794</v>
      </c>
      <c r="C86" s="3" t="s">
        <v>378</v>
      </c>
      <c r="D86" s="4" t="s">
        <v>113</v>
      </c>
      <c r="E86" s="48">
        <v>40033</v>
      </c>
      <c r="F86" s="4">
        <v>150</v>
      </c>
      <c r="G86" s="4"/>
      <c r="H86" s="19">
        <v>150</v>
      </c>
      <c r="I86" s="60"/>
      <c r="L86" s="123"/>
    </row>
    <row r="87" spans="1:12" ht="15">
      <c r="A87" s="224">
        <v>77</v>
      </c>
      <c r="B87" s="4">
        <v>249966378</v>
      </c>
      <c r="C87" s="3" t="s">
        <v>379</v>
      </c>
      <c r="D87" s="4" t="s">
        <v>124</v>
      </c>
      <c r="E87" s="48">
        <v>40033</v>
      </c>
      <c r="F87" s="4">
        <v>150</v>
      </c>
      <c r="G87" s="4"/>
      <c r="H87" s="19">
        <v>150</v>
      </c>
      <c r="I87" s="60"/>
      <c r="L87" s="123"/>
    </row>
    <row r="88" spans="1:12" ht="15">
      <c r="A88" s="224">
        <v>78</v>
      </c>
      <c r="B88" s="4">
        <v>240769796</v>
      </c>
      <c r="C88" s="3" t="s">
        <v>380</v>
      </c>
      <c r="D88" s="4" t="s">
        <v>124</v>
      </c>
      <c r="E88" s="48">
        <v>40033</v>
      </c>
      <c r="F88" s="4">
        <v>150</v>
      </c>
      <c r="G88" s="4"/>
      <c r="H88" s="19">
        <v>150</v>
      </c>
      <c r="I88" s="60"/>
      <c r="L88" s="123"/>
    </row>
    <row r="89" spans="1:12" ht="15">
      <c r="A89" s="224">
        <v>79</v>
      </c>
      <c r="B89" s="4">
        <v>470148288</v>
      </c>
      <c r="C89" s="3" t="s">
        <v>381</v>
      </c>
      <c r="D89" s="4" t="s">
        <v>114</v>
      </c>
      <c r="E89" s="48">
        <v>40033</v>
      </c>
      <c r="F89" s="4">
        <v>150</v>
      </c>
      <c r="G89" s="4"/>
      <c r="H89" s="19">
        <v>150</v>
      </c>
      <c r="I89" s="60"/>
      <c r="L89" s="123"/>
    </row>
    <row r="90" spans="1:12" ht="15">
      <c r="A90" s="224">
        <v>80</v>
      </c>
      <c r="B90" s="4">
        <v>240769762</v>
      </c>
      <c r="C90" s="3" t="s">
        <v>382</v>
      </c>
      <c r="D90" s="4" t="s">
        <v>114</v>
      </c>
      <c r="E90" s="48">
        <v>40033</v>
      </c>
      <c r="F90" s="4">
        <v>150</v>
      </c>
      <c r="G90" s="4"/>
      <c r="H90" s="19">
        <v>150</v>
      </c>
      <c r="I90" s="60"/>
      <c r="L90" s="123"/>
    </row>
    <row r="91" spans="1:12" ht="15">
      <c r="A91" s="224">
        <v>81</v>
      </c>
      <c r="B91" s="5">
        <v>240665678</v>
      </c>
      <c r="C91" s="3" t="s">
        <v>383</v>
      </c>
      <c r="D91" s="5" t="s">
        <v>114</v>
      </c>
      <c r="E91" s="48">
        <v>40033</v>
      </c>
      <c r="F91" s="5">
        <v>300</v>
      </c>
      <c r="G91" s="5"/>
      <c r="H91" s="19">
        <v>300</v>
      </c>
      <c r="I91" s="49"/>
      <c r="L91" s="123"/>
    </row>
    <row r="92" spans="1:12" ht="15">
      <c r="A92" s="224">
        <v>82</v>
      </c>
      <c r="B92" s="4">
        <v>470565548</v>
      </c>
      <c r="C92" s="3" t="s">
        <v>384</v>
      </c>
      <c r="D92" s="4" t="s">
        <v>126</v>
      </c>
      <c r="E92" s="48">
        <v>40033</v>
      </c>
      <c r="F92" s="4">
        <v>150</v>
      </c>
      <c r="G92" s="4"/>
      <c r="H92" s="19">
        <v>150</v>
      </c>
      <c r="I92" s="60"/>
      <c r="L92" s="123"/>
    </row>
    <row r="93" spans="1:12" ht="15">
      <c r="A93" s="224">
        <v>83</v>
      </c>
      <c r="B93" s="4">
        <v>240765916</v>
      </c>
      <c r="C93" s="3" t="s">
        <v>384</v>
      </c>
      <c r="D93" s="4" t="s">
        <v>126</v>
      </c>
      <c r="E93" s="48">
        <v>40033</v>
      </c>
      <c r="F93" s="4">
        <v>100</v>
      </c>
      <c r="G93" s="4"/>
      <c r="H93" s="19">
        <v>100</v>
      </c>
      <c r="I93" s="60"/>
      <c r="L93" s="123"/>
    </row>
    <row r="94" spans="1:12" ht="15">
      <c r="A94" s="536">
        <v>84</v>
      </c>
      <c r="B94" s="4">
        <v>240665367</v>
      </c>
      <c r="C94" s="3" t="s">
        <v>384</v>
      </c>
      <c r="D94" s="4" t="s">
        <v>117</v>
      </c>
      <c r="E94" s="48">
        <v>40033</v>
      </c>
      <c r="F94" s="4">
        <v>150</v>
      </c>
      <c r="G94" s="4"/>
      <c r="H94" s="19">
        <v>150</v>
      </c>
      <c r="I94" s="4"/>
      <c r="L94" s="123"/>
    </row>
    <row r="95" spans="1:12" ht="15">
      <c r="A95" s="346"/>
      <c r="B95" s="535" t="s">
        <v>127</v>
      </c>
      <c r="C95" s="105" t="s">
        <v>384</v>
      </c>
      <c r="D95" s="535"/>
      <c r="E95" s="535"/>
      <c r="F95" s="535">
        <f>SUM(F55:F94)</f>
        <v>11040</v>
      </c>
      <c r="G95" s="535">
        <v>540</v>
      </c>
      <c r="H95" s="535">
        <f>SUM(H55:H94)</f>
        <v>11580</v>
      </c>
      <c r="I95" s="346"/>
      <c r="J95" s="10"/>
      <c r="K95" s="10"/>
      <c r="L95" s="123"/>
    </row>
    <row r="96" spans="1:12" ht="12.75">
      <c r="A96" s="346"/>
      <c r="B96" s="346"/>
      <c r="C96" s="105"/>
      <c r="D96" s="346"/>
      <c r="E96" s="346"/>
      <c r="F96" s="346"/>
      <c r="G96" s="346"/>
      <c r="H96" s="346"/>
      <c r="I96" s="346"/>
      <c r="L96" s="123"/>
    </row>
    <row r="97" spans="1:12" ht="12.75">
      <c r="A97" s="346"/>
      <c r="B97" s="346"/>
      <c r="C97" s="105"/>
      <c r="D97" s="346"/>
      <c r="E97" s="346"/>
      <c r="F97" s="346"/>
      <c r="G97" s="346"/>
      <c r="H97" s="346"/>
      <c r="I97" s="346"/>
      <c r="J97" s="10"/>
      <c r="K97" s="10"/>
      <c r="L97" s="97"/>
    </row>
    <row r="98" spans="1:12" ht="12.75">
      <c r="A98" s="346"/>
      <c r="B98" s="346"/>
      <c r="C98" s="346"/>
      <c r="D98" s="346"/>
      <c r="E98" s="346"/>
      <c r="F98" s="346"/>
      <c r="G98" s="346"/>
      <c r="H98" s="346"/>
      <c r="I98" s="346"/>
      <c r="J98" s="10"/>
      <c r="K98" s="10"/>
      <c r="L98" s="97"/>
    </row>
    <row r="99" spans="1:12" ht="12.75">
      <c r="A99" s="375" t="s">
        <v>299</v>
      </c>
      <c r="B99" s="375"/>
      <c r="C99" s="375"/>
      <c r="D99" s="375"/>
      <c r="E99" s="375"/>
      <c r="F99" s="346"/>
      <c r="G99" s="346"/>
      <c r="H99" s="346"/>
      <c r="I99" s="346"/>
      <c r="J99" s="10"/>
      <c r="K99" s="10"/>
      <c r="L99" s="97"/>
    </row>
    <row r="100" spans="1:12" ht="12.75">
      <c r="A100" s="346"/>
      <c r="B100" s="346"/>
      <c r="C100" s="346"/>
      <c r="D100" s="346"/>
      <c r="E100" s="346"/>
      <c r="F100" s="346"/>
      <c r="G100" s="346"/>
      <c r="H100" s="346"/>
      <c r="I100" s="346"/>
      <c r="J100" s="10"/>
      <c r="K100" s="10"/>
      <c r="L100" s="97"/>
    </row>
    <row r="101" spans="1:12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97"/>
    </row>
    <row r="102" spans="1:12" ht="12.75">
      <c r="A102" s="10"/>
      <c r="B102" s="97" t="s">
        <v>155</v>
      </c>
      <c r="C102" s="97"/>
      <c r="D102" s="97"/>
      <c r="E102" s="97"/>
      <c r="F102" s="97"/>
      <c r="G102" s="10"/>
      <c r="H102" s="10"/>
      <c r="I102" s="534"/>
      <c r="J102" s="10"/>
      <c r="K102" s="10"/>
      <c r="L102" s="97"/>
    </row>
    <row r="103" spans="1:12" ht="12.75">
      <c r="A103" s="97" t="s">
        <v>156</v>
      </c>
      <c r="B103" s="97"/>
      <c r="C103" s="97"/>
      <c r="D103" s="10"/>
      <c r="E103" s="10"/>
      <c r="F103" s="97"/>
      <c r="G103" s="97"/>
      <c r="H103" s="97"/>
      <c r="I103" s="97"/>
      <c r="J103" s="10"/>
      <c r="K103" s="10"/>
      <c r="L103" s="97"/>
    </row>
    <row r="104" spans="1:12" ht="12.75">
      <c r="A104" s="97"/>
      <c r="B104" s="10"/>
      <c r="C104" s="10"/>
      <c r="D104" s="10"/>
      <c r="E104" s="10"/>
      <c r="F104" s="10"/>
      <c r="G104" s="10"/>
      <c r="H104" s="97" t="s">
        <v>157</v>
      </c>
      <c r="I104" s="10"/>
      <c r="J104" s="10"/>
      <c r="K104" s="10"/>
      <c r="L104" s="97"/>
    </row>
    <row r="105" spans="1:12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97"/>
    </row>
    <row r="106" spans="1:9" ht="12.75">
      <c r="A106" s="10"/>
      <c r="B106" s="10"/>
      <c r="C106" s="10"/>
      <c r="D106" s="10"/>
      <c r="E106" s="10"/>
      <c r="F106" s="10"/>
      <c r="G106" s="10"/>
      <c r="H106" s="10"/>
      <c r="I106" s="10"/>
    </row>
    <row r="107" spans="1:9" ht="12.75">
      <c r="A107" s="10"/>
      <c r="B107" s="10"/>
      <c r="C107" s="10"/>
      <c r="D107" s="10"/>
      <c r="E107" s="10"/>
      <c r="F107" s="10"/>
      <c r="G107" s="10"/>
      <c r="H107" s="10"/>
      <c r="I107" s="10"/>
    </row>
    <row r="108" spans="1:12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9" ht="12.75">
      <c r="A113" s="10"/>
      <c r="B113" s="10"/>
      <c r="C113" s="10"/>
      <c r="D113" s="10"/>
      <c r="E113" s="10"/>
      <c r="F113" s="10"/>
      <c r="G113" s="10"/>
      <c r="H113" s="10"/>
      <c r="I113" s="10"/>
    </row>
    <row r="114" spans="1:9" ht="12.75">
      <c r="A114" s="10"/>
      <c r="B114" s="10"/>
      <c r="C114" s="10"/>
      <c r="D114" s="10"/>
      <c r="E114" s="10"/>
      <c r="F114" s="10"/>
      <c r="G114" s="10"/>
      <c r="H114" s="10"/>
      <c r="I114" s="10"/>
    </row>
    <row r="115" spans="1:9" ht="12.75">
      <c r="A115" s="10"/>
      <c r="B115" s="10"/>
      <c r="C115" s="10"/>
      <c r="D115" s="10"/>
      <c r="E115" s="10"/>
      <c r="F115" s="10"/>
      <c r="G115" s="10"/>
      <c r="H115" s="10"/>
      <c r="I115" s="10"/>
    </row>
    <row r="116" spans="1:9" ht="15">
      <c r="A116" s="10"/>
      <c r="B116" s="153"/>
      <c r="C116" s="530"/>
      <c r="D116" s="153"/>
      <c r="E116" s="531"/>
      <c r="F116" s="153"/>
      <c r="G116" s="153"/>
      <c r="H116" s="69"/>
      <c r="I116" s="10"/>
    </row>
    <row r="117" spans="1:9" ht="15">
      <c r="A117" s="153"/>
      <c r="B117" s="153"/>
      <c r="C117" s="532"/>
      <c r="D117" s="153"/>
      <c r="E117" s="531"/>
      <c r="F117" s="153"/>
      <c r="G117" s="153"/>
      <c r="H117" s="69"/>
      <c r="I117" s="153"/>
    </row>
    <row r="118" spans="1:9" ht="15">
      <c r="A118" s="10"/>
      <c r="B118" s="10"/>
      <c r="C118" s="105"/>
      <c r="D118" s="10"/>
      <c r="E118" s="531"/>
      <c r="F118" s="10"/>
      <c r="G118" s="10"/>
      <c r="H118" s="69"/>
      <c r="I118" s="10"/>
    </row>
    <row r="119" spans="1:9" ht="15">
      <c r="A119" s="10"/>
      <c r="B119" s="10"/>
      <c r="C119" s="105"/>
      <c r="D119" s="10"/>
      <c r="E119" s="531"/>
      <c r="F119" s="10"/>
      <c r="G119" s="10"/>
      <c r="H119" s="69"/>
      <c r="I119" s="10"/>
    </row>
    <row r="120" spans="1:10" ht="15">
      <c r="A120" s="39"/>
      <c r="B120" s="10"/>
      <c r="C120" s="10"/>
      <c r="D120" s="10"/>
      <c r="E120" s="531"/>
      <c r="F120" s="10"/>
      <c r="G120" s="10"/>
      <c r="H120" s="69"/>
      <c r="I120" s="10"/>
      <c r="J120" s="10"/>
    </row>
    <row r="121" spans="1:12" ht="15">
      <c r="A121" s="39"/>
      <c r="B121" s="10"/>
      <c r="C121" s="105"/>
      <c r="D121" s="10"/>
      <c r="E121" s="531"/>
      <c r="F121" s="69"/>
      <c r="G121" s="10"/>
      <c r="H121" s="69"/>
      <c r="I121" s="533"/>
      <c r="L121" s="123"/>
    </row>
    <row r="122" spans="1:12" ht="15">
      <c r="A122" s="39"/>
      <c r="B122" s="10"/>
      <c r="C122" s="105"/>
      <c r="D122" s="10"/>
      <c r="E122" s="531"/>
      <c r="F122" s="69"/>
      <c r="G122" s="10"/>
      <c r="H122" s="69"/>
      <c r="I122" s="533"/>
      <c r="L122" s="123"/>
    </row>
    <row r="123" spans="1:9" ht="12.75">
      <c r="A123" s="10"/>
      <c r="B123" s="10"/>
      <c r="C123" s="10"/>
      <c r="D123" s="10"/>
      <c r="E123" s="10"/>
      <c r="F123" s="10"/>
      <c r="G123" s="10"/>
      <c r="H123" s="10"/>
      <c r="I123" s="10"/>
    </row>
  </sheetData>
  <mergeCells count="13">
    <mergeCell ref="A1:K1"/>
    <mergeCell ref="A2:K2"/>
    <mergeCell ref="A3:K3"/>
    <mergeCell ref="A4:K4"/>
    <mergeCell ref="A5:K5"/>
    <mergeCell ref="A6:A7"/>
    <mergeCell ref="B6:B7"/>
    <mergeCell ref="C6:C7"/>
    <mergeCell ref="D6:D7"/>
    <mergeCell ref="E6:E7"/>
    <mergeCell ref="F6:G6"/>
    <mergeCell ref="I6:I7"/>
    <mergeCell ref="J6:J7"/>
  </mergeCells>
  <printOptions/>
  <pageMargins left="0.7480314960629921" right="0.7480314960629921" top="0.48" bottom="0.7874015748031497" header="0.3" footer="0.5118110236220472"/>
  <pageSetup horizontalDpi="120" verticalDpi="12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70"/>
  <sheetViews>
    <sheetView workbookViewId="0" topLeftCell="A31">
      <selection activeCell="AG35" sqref="AG35"/>
    </sheetView>
  </sheetViews>
  <sheetFormatPr defaultColWidth="9.140625" defaultRowHeight="12.75"/>
  <cols>
    <col min="1" max="1" width="3.140625" style="0" customWidth="1"/>
    <col min="2" max="2" width="19.8515625" style="0" customWidth="1"/>
    <col min="3" max="3" width="8.140625" style="163" customWidth="1"/>
    <col min="4" max="4" width="6.8515625" style="0" customWidth="1"/>
    <col min="5" max="5" width="5.421875" style="0" customWidth="1"/>
    <col min="6" max="6" width="4.28125" style="0" customWidth="1"/>
    <col min="7" max="7" width="2.8515625" style="0" customWidth="1"/>
    <col min="8" max="8" width="2.7109375" style="0" customWidth="1"/>
    <col min="9" max="9" width="2.57421875" style="0" customWidth="1"/>
    <col min="10" max="10" width="2.421875" style="0" customWidth="1"/>
    <col min="11" max="11" width="7.00390625" style="0" customWidth="1"/>
    <col min="12" max="12" width="6.8515625" style="0" customWidth="1"/>
    <col min="13" max="13" width="6.57421875" style="0" customWidth="1"/>
    <col min="14" max="14" width="5.421875" style="0" customWidth="1"/>
    <col min="15" max="15" width="5.00390625" style="0" customWidth="1"/>
    <col min="16" max="16" width="3.28125" style="0" customWidth="1"/>
    <col min="17" max="17" width="2.7109375" style="0" customWidth="1"/>
    <col min="18" max="18" width="2.8515625" style="0" customWidth="1"/>
    <col min="19" max="19" width="2.7109375" style="0" customWidth="1"/>
    <col min="20" max="20" width="2.8515625" style="0" customWidth="1"/>
    <col min="21" max="21" width="3.421875" style="0" customWidth="1"/>
    <col min="22" max="22" width="2.8515625" style="0" customWidth="1"/>
    <col min="23" max="23" width="2.7109375" style="0" customWidth="1"/>
    <col min="24" max="24" width="3.00390625" style="0" customWidth="1"/>
    <col min="25" max="26" width="2.8515625" style="0" customWidth="1"/>
    <col min="27" max="27" width="6.57421875" style="0" customWidth="1"/>
    <col min="28" max="28" width="2.7109375" style="0" customWidth="1"/>
    <col min="29" max="29" width="7.57421875" style="0" customWidth="1"/>
    <col min="30" max="30" width="11.140625" style="0" customWidth="1"/>
  </cols>
  <sheetData>
    <row r="1" spans="1:30" ht="23.25" customHeight="1" thickBot="1">
      <c r="A1" s="643" t="s">
        <v>0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4"/>
      <c r="AD1" s="645"/>
    </row>
    <row r="2" spans="1:30" ht="28.5" customHeight="1" thickBot="1">
      <c r="A2" s="646" t="s">
        <v>330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647"/>
      <c r="AB2" s="647"/>
      <c r="AC2" s="647"/>
      <c r="AD2" s="648"/>
    </row>
    <row r="3" spans="1:30" ht="32.25" customHeight="1">
      <c r="A3" s="649" t="s">
        <v>1</v>
      </c>
      <c r="B3" s="650" t="s">
        <v>2</v>
      </c>
      <c r="C3" s="650" t="s">
        <v>3</v>
      </c>
      <c r="D3" s="651" t="s">
        <v>25</v>
      </c>
      <c r="E3" s="653" t="s">
        <v>4</v>
      </c>
      <c r="F3" s="655" t="s">
        <v>5</v>
      </c>
      <c r="G3" s="650" t="s">
        <v>27</v>
      </c>
      <c r="H3" s="650"/>
      <c r="I3" s="650"/>
      <c r="J3" s="650"/>
      <c r="K3" s="331"/>
      <c r="L3" s="656" t="s">
        <v>7</v>
      </c>
      <c r="M3" s="656"/>
      <c r="N3" s="656"/>
      <c r="O3" s="656"/>
      <c r="P3" s="656"/>
      <c r="Q3" s="656"/>
      <c r="R3" s="656"/>
      <c r="S3" s="650" t="s">
        <v>8</v>
      </c>
      <c r="T3" s="650"/>
      <c r="U3" s="650"/>
      <c r="V3" s="650"/>
      <c r="W3" s="650"/>
      <c r="X3" s="650"/>
      <c r="Y3" s="650"/>
      <c r="Z3" s="650"/>
      <c r="AA3" s="650"/>
      <c r="AB3" s="650"/>
      <c r="AC3" s="650" t="s">
        <v>9</v>
      </c>
      <c r="AD3" s="657" t="s">
        <v>254</v>
      </c>
    </row>
    <row r="4" spans="1:39" ht="66.75" customHeight="1">
      <c r="A4" s="507"/>
      <c r="B4" s="508"/>
      <c r="C4" s="508"/>
      <c r="D4" s="652"/>
      <c r="E4" s="601"/>
      <c r="F4" s="510"/>
      <c r="G4" s="268"/>
      <c r="H4" s="268"/>
      <c r="I4" s="268"/>
      <c r="J4" s="268"/>
      <c r="K4" s="269" t="s">
        <v>11</v>
      </c>
      <c r="L4" s="266" t="s">
        <v>12</v>
      </c>
      <c r="M4" s="266" t="s">
        <v>13</v>
      </c>
      <c r="N4" s="268" t="s">
        <v>14</v>
      </c>
      <c r="O4" s="268" t="s">
        <v>15</v>
      </c>
      <c r="P4" s="270" t="s">
        <v>16</v>
      </c>
      <c r="Q4" s="266" t="s">
        <v>17</v>
      </c>
      <c r="R4" s="266" t="s">
        <v>18</v>
      </c>
      <c r="S4" s="266" t="s">
        <v>19</v>
      </c>
      <c r="T4" s="266" t="s">
        <v>20</v>
      </c>
      <c r="U4" s="270" t="s">
        <v>21</v>
      </c>
      <c r="V4" s="270" t="s">
        <v>22</v>
      </c>
      <c r="W4" s="270" t="s">
        <v>188</v>
      </c>
      <c r="X4" s="270"/>
      <c r="Y4" s="268"/>
      <c r="Z4" s="268"/>
      <c r="AA4" s="268" t="s">
        <v>23</v>
      </c>
      <c r="AB4" s="268"/>
      <c r="AC4" s="508"/>
      <c r="AD4" s="658"/>
      <c r="AF4" s="10"/>
      <c r="AG4" s="10"/>
      <c r="AH4" s="10"/>
      <c r="AI4" s="10"/>
      <c r="AJ4" s="10"/>
      <c r="AK4" s="10"/>
      <c r="AL4" s="10"/>
      <c r="AM4" s="10"/>
    </row>
    <row r="5" spans="1:39" ht="14.25" customHeight="1">
      <c r="A5" s="332">
        <v>1</v>
      </c>
      <c r="B5" s="333">
        <v>2</v>
      </c>
      <c r="C5" s="333">
        <v>3</v>
      </c>
      <c r="D5" s="334" t="s">
        <v>191</v>
      </c>
      <c r="E5" s="333">
        <v>5</v>
      </c>
      <c r="F5" s="333">
        <v>6</v>
      </c>
      <c r="G5" s="333">
        <v>7</v>
      </c>
      <c r="H5" s="333">
        <v>8</v>
      </c>
      <c r="I5" s="333">
        <v>9</v>
      </c>
      <c r="J5" s="268">
        <v>10</v>
      </c>
      <c r="K5" s="333">
        <v>11</v>
      </c>
      <c r="L5" s="333">
        <v>12</v>
      </c>
      <c r="M5" s="333">
        <v>13</v>
      </c>
      <c r="N5" s="333">
        <v>14</v>
      </c>
      <c r="O5" s="333">
        <v>15</v>
      </c>
      <c r="P5" s="333">
        <v>16</v>
      </c>
      <c r="Q5" s="333">
        <v>17</v>
      </c>
      <c r="R5" s="333">
        <v>18</v>
      </c>
      <c r="S5" s="333">
        <v>19</v>
      </c>
      <c r="T5" s="333">
        <v>20</v>
      </c>
      <c r="U5" s="333">
        <v>21</v>
      </c>
      <c r="V5" s="333">
        <v>22</v>
      </c>
      <c r="W5" s="333">
        <v>23</v>
      </c>
      <c r="X5" s="333">
        <v>24</v>
      </c>
      <c r="Y5" s="333">
        <v>25</v>
      </c>
      <c r="Z5" s="333">
        <v>26</v>
      </c>
      <c r="AA5" s="333">
        <v>27</v>
      </c>
      <c r="AB5" s="333">
        <v>28</v>
      </c>
      <c r="AC5" s="333">
        <v>29</v>
      </c>
      <c r="AD5" s="335">
        <v>30</v>
      </c>
      <c r="AF5" s="10"/>
      <c r="AG5" s="10"/>
      <c r="AH5" s="10"/>
      <c r="AI5" s="10"/>
      <c r="AJ5" s="10"/>
      <c r="AK5" s="10"/>
      <c r="AL5" s="10"/>
      <c r="AM5" s="10"/>
    </row>
    <row r="6" spans="1:39" ht="41.25" customHeight="1">
      <c r="A6" s="271">
        <v>1</v>
      </c>
      <c r="B6" s="301" t="s">
        <v>399</v>
      </c>
      <c r="C6" s="275">
        <v>11910</v>
      </c>
      <c r="D6" s="237">
        <f aca="true" t="shared" si="0" ref="D6:D12">ROUND(C6*55%,0.44)</f>
        <v>6551</v>
      </c>
      <c r="E6" s="315">
        <v>150</v>
      </c>
      <c r="F6" s="263"/>
      <c r="G6" s="263"/>
      <c r="H6" s="263"/>
      <c r="I6" s="263"/>
      <c r="J6" s="263"/>
      <c r="K6" s="242">
        <f aca="true" t="shared" si="1" ref="K6:K39">SUM(C6:J6)</f>
        <v>18611</v>
      </c>
      <c r="L6" s="315">
        <v>3500</v>
      </c>
      <c r="M6" s="315">
        <v>3400</v>
      </c>
      <c r="N6" s="315">
        <v>150</v>
      </c>
      <c r="O6" s="315">
        <v>150</v>
      </c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315">
        <v>1168</v>
      </c>
      <c r="AB6" s="315">
        <v>0</v>
      </c>
      <c r="AC6" s="241">
        <f aca="true" t="shared" si="2" ref="AC6:AC39">L6+M6+N6+O6+P6+Q6+R6+S6+T6+U6+V6+W6+X6+Y6+Z6+AA6</f>
        <v>8368</v>
      </c>
      <c r="AD6" s="336">
        <f aca="true" t="shared" si="3" ref="AD6:AD39">K6-AC6</f>
        <v>10243</v>
      </c>
      <c r="AF6" s="41"/>
      <c r="AG6" s="10"/>
      <c r="AH6" s="10"/>
      <c r="AI6" s="10"/>
      <c r="AJ6" s="10"/>
      <c r="AK6" s="10"/>
      <c r="AL6" s="10"/>
      <c r="AM6" s="10"/>
    </row>
    <row r="7" spans="1:39" ht="41.25" customHeight="1">
      <c r="A7" s="271">
        <v>2</v>
      </c>
      <c r="B7" s="275" t="s">
        <v>400</v>
      </c>
      <c r="C7" s="265">
        <v>11910</v>
      </c>
      <c r="D7" s="237">
        <f t="shared" si="0"/>
        <v>6551</v>
      </c>
      <c r="E7" s="315">
        <v>150</v>
      </c>
      <c r="F7" s="263"/>
      <c r="G7" s="263"/>
      <c r="H7" s="263"/>
      <c r="I7" s="263"/>
      <c r="J7" s="263"/>
      <c r="K7" s="242">
        <f>SUM(C7:J7)</f>
        <v>18611</v>
      </c>
      <c r="L7" s="315">
        <v>3500</v>
      </c>
      <c r="M7" s="315">
        <v>2250</v>
      </c>
      <c r="N7" s="315">
        <v>350</v>
      </c>
      <c r="O7" s="315">
        <v>150</v>
      </c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315">
        <v>1682</v>
      </c>
      <c r="AB7" s="315">
        <v>0</v>
      </c>
      <c r="AC7" s="241">
        <f>L7+M7+N7+O7+P7+Q7+R7+S7+T7+U7+V7+W7+X7+Y7+Z7+AA7</f>
        <v>7932</v>
      </c>
      <c r="AD7" s="336">
        <f>K7-AC7</f>
        <v>10679</v>
      </c>
      <c r="AF7" s="491"/>
      <c r="AG7" s="10"/>
      <c r="AH7" s="10"/>
      <c r="AI7" s="10"/>
      <c r="AJ7" s="10"/>
      <c r="AK7" s="10"/>
      <c r="AL7" s="10"/>
      <c r="AM7" s="10"/>
    </row>
    <row r="8" spans="1:39" ht="41.25" customHeight="1">
      <c r="A8" s="271">
        <v>3</v>
      </c>
      <c r="B8" s="275" t="s">
        <v>401</v>
      </c>
      <c r="C8" s="275">
        <v>11630</v>
      </c>
      <c r="D8" s="237">
        <f t="shared" si="0"/>
        <v>6397</v>
      </c>
      <c r="E8" s="315">
        <v>150</v>
      </c>
      <c r="F8" s="263"/>
      <c r="G8" s="263"/>
      <c r="H8" s="263"/>
      <c r="I8" s="263"/>
      <c r="J8" s="263"/>
      <c r="K8" s="242">
        <f t="shared" si="1"/>
        <v>18177</v>
      </c>
      <c r="L8" s="315">
        <v>3500</v>
      </c>
      <c r="M8" s="315"/>
      <c r="N8" s="315">
        <v>300</v>
      </c>
      <c r="O8" s="315">
        <v>150</v>
      </c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315">
        <v>0</v>
      </c>
      <c r="AB8" s="315">
        <v>0</v>
      </c>
      <c r="AC8" s="241">
        <f t="shared" si="2"/>
        <v>3950</v>
      </c>
      <c r="AD8" s="336">
        <f t="shared" si="3"/>
        <v>14227</v>
      </c>
      <c r="AF8" s="41"/>
      <c r="AG8" s="10"/>
      <c r="AH8" s="10"/>
      <c r="AI8" s="10"/>
      <c r="AJ8" s="10"/>
      <c r="AK8" s="10"/>
      <c r="AL8" s="10"/>
      <c r="AM8" s="10"/>
    </row>
    <row r="9" spans="1:39" ht="41.25" customHeight="1">
      <c r="A9" s="271">
        <v>4</v>
      </c>
      <c r="B9" s="312" t="s">
        <v>402</v>
      </c>
      <c r="C9" s="312">
        <v>10790</v>
      </c>
      <c r="D9" s="237">
        <f t="shared" si="0"/>
        <v>5935</v>
      </c>
      <c r="E9" s="337">
        <v>150</v>
      </c>
      <c r="F9" s="304"/>
      <c r="G9" s="304"/>
      <c r="H9" s="304"/>
      <c r="I9" s="304"/>
      <c r="J9" s="304"/>
      <c r="K9" s="246">
        <f t="shared" si="1"/>
        <v>16875</v>
      </c>
      <c r="L9" s="337">
        <v>1000</v>
      </c>
      <c r="M9" s="337">
        <v>2500</v>
      </c>
      <c r="N9" s="337">
        <v>300</v>
      </c>
      <c r="O9" s="337">
        <v>150</v>
      </c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37">
        <v>405</v>
      </c>
      <c r="AB9" s="337">
        <v>0</v>
      </c>
      <c r="AC9" s="247">
        <f t="shared" si="2"/>
        <v>4355</v>
      </c>
      <c r="AD9" s="338">
        <f t="shared" si="3"/>
        <v>12520</v>
      </c>
      <c r="AF9" s="41"/>
      <c r="AG9" s="10"/>
      <c r="AH9" s="10"/>
      <c r="AI9" s="10"/>
      <c r="AJ9" s="10"/>
      <c r="AK9" s="10"/>
      <c r="AL9" s="10"/>
      <c r="AM9" s="10"/>
    </row>
    <row r="10" spans="1:39" ht="41.25" customHeight="1">
      <c r="A10" s="271">
        <v>5</v>
      </c>
      <c r="B10" s="301" t="s">
        <v>403</v>
      </c>
      <c r="C10" s="265">
        <v>10310</v>
      </c>
      <c r="D10" s="237">
        <f t="shared" si="0"/>
        <v>5671</v>
      </c>
      <c r="E10" s="315">
        <v>150</v>
      </c>
      <c r="F10" s="263"/>
      <c r="G10" s="263"/>
      <c r="H10" s="263"/>
      <c r="I10" s="263"/>
      <c r="J10" s="263"/>
      <c r="K10" s="242">
        <f t="shared" si="1"/>
        <v>16131</v>
      </c>
      <c r="L10" s="315">
        <v>1750</v>
      </c>
      <c r="M10" s="315">
        <v>1380</v>
      </c>
      <c r="N10" s="315">
        <v>300</v>
      </c>
      <c r="O10" s="315">
        <v>150</v>
      </c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315">
        <v>0</v>
      </c>
      <c r="AB10" s="315">
        <v>0</v>
      </c>
      <c r="AC10" s="241">
        <f t="shared" si="2"/>
        <v>3580</v>
      </c>
      <c r="AD10" s="336">
        <f t="shared" si="3"/>
        <v>12551</v>
      </c>
      <c r="AF10" s="491"/>
      <c r="AG10" s="10"/>
      <c r="AH10" s="10"/>
      <c r="AI10" s="10"/>
      <c r="AJ10" s="10"/>
      <c r="AK10" s="10"/>
      <c r="AL10" s="10"/>
      <c r="AM10" s="10"/>
    </row>
    <row r="11" spans="1:39" ht="41.25" customHeight="1">
      <c r="A11" s="271">
        <v>6</v>
      </c>
      <c r="B11" s="275" t="s">
        <v>404</v>
      </c>
      <c r="C11" s="275">
        <v>10310</v>
      </c>
      <c r="D11" s="237">
        <f t="shared" si="0"/>
        <v>5671</v>
      </c>
      <c r="E11" s="315">
        <v>150</v>
      </c>
      <c r="F11" s="263"/>
      <c r="G11" s="263"/>
      <c r="H11" s="263"/>
      <c r="I11" s="263"/>
      <c r="J11" s="263"/>
      <c r="K11" s="242">
        <f t="shared" si="1"/>
        <v>16131</v>
      </c>
      <c r="L11" s="315">
        <v>1000</v>
      </c>
      <c r="M11" s="315"/>
      <c r="N11" s="315">
        <v>300</v>
      </c>
      <c r="O11" s="315">
        <v>150</v>
      </c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315">
        <v>281</v>
      </c>
      <c r="AB11" s="315">
        <v>0</v>
      </c>
      <c r="AC11" s="241">
        <f t="shared" si="2"/>
        <v>1731</v>
      </c>
      <c r="AD11" s="336">
        <f t="shared" si="3"/>
        <v>14400</v>
      </c>
      <c r="AF11" s="41"/>
      <c r="AG11" s="10"/>
      <c r="AH11" s="10"/>
      <c r="AI11" s="10"/>
      <c r="AJ11" s="10"/>
      <c r="AK11" s="10"/>
      <c r="AL11" s="10"/>
      <c r="AM11" s="10"/>
    </row>
    <row r="12" spans="1:39" ht="41.25" customHeight="1" thickBot="1">
      <c r="A12" s="291">
        <v>7</v>
      </c>
      <c r="B12" s="311" t="s">
        <v>287</v>
      </c>
      <c r="C12" s="290">
        <v>10070</v>
      </c>
      <c r="D12" s="287">
        <f t="shared" si="0"/>
        <v>5539</v>
      </c>
      <c r="E12" s="341">
        <v>150</v>
      </c>
      <c r="F12" s="282"/>
      <c r="G12" s="282"/>
      <c r="H12" s="282"/>
      <c r="I12" s="282"/>
      <c r="J12" s="282"/>
      <c r="K12" s="244">
        <f t="shared" si="1"/>
        <v>15759</v>
      </c>
      <c r="L12" s="341">
        <v>2000</v>
      </c>
      <c r="M12" s="341"/>
      <c r="N12" s="341">
        <v>300</v>
      </c>
      <c r="O12" s="341">
        <v>150</v>
      </c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341">
        <v>1540</v>
      </c>
      <c r="AB12" s="341">
        <v>0</v>
      </c>
      <c r="AC12" s="245">
        <f t="shared" si="2"/>
        <v>3990</v>
      </c>
      <c r="AD12" s="342">
        <f t="shared" si="3"/>
        <v>11769</v>
      </c>
      <c r="AF12" s="491"/>
      <c r="AG12" s="10"/>
      <c r="AH12" s="10"/>
      <c r="AI12" s="10"/>
      <c r="AJ12" s="10"/>
      <c r="AK12" s="10"/>
      <c r="AL12" s="10"/>
      <c r="AM12" s="10"/>
    </row>
    <row r="13" spans="1:39" s="26" customFormat="1" ht="36.75" customHeight="1" thickBot="1">
      <c r="A13" s="339"/>
      <c r="B13" s="340" t="s">
        <v>282</v>
      </c>
      <c r="C13" s="235">
        <f>SUM(C6:C12)</f>
        <v>76930</v>
      </c>
      <c r="D13" s="252">
        <f>SUM(D6:D12)</f>
        <v>42315</v>
      </c>
      <c r="E13" s="236">
        <f>SUM(E6:E12)</f>
        <v>1050</v>
      </c>
      <c r="F13" s="236"/>
      <c r="G13" s="236"/>
      <c r="H13" s="252"/>
      <c r="I13" s="252"/>
      <c r="J13" s="252"/>
      <c r="K13" s="252">
        <f>SUM(K6:K12)</f>
        <v>120295</v>
      </c>
      <c r="L13" s="252">
        <f>SUM(L6:L12)</f>
        <v>16250</v>
      </c>
      <c r="M13" s="252">
        <f>SUM(M6:M12)</f>
        <v>9530</v>
      </c>
      <c r="N13" s="252">
        <f>SUM(N6:N12)</f>
        <v>2000</v>
      </c>
      <c r="O13" s="252">
        <f>SUM(O6:O12)</f>
        <v>1050</v>
      </c>
      <c r="P13" s="253"/>
      <c r="Q13" s="253"/>
      <c r="R13" s="253"/>
      <c r="S13" s="253"/>
      <c r="T13" s="253"/>
      <c r="U13" s="253"/>
      <c r="V13" s="253"/>
      <c r="W13" s="254"/>
      <c r="X13" s="253"/>
      <c r="Y13" s="253"/>
      <c r="Z13" s="253"/>
      <c r="AA13" s="255">
        <f>SUM(AA6:AA12)</f>
        <v>5076</v>
      </c>
      <c r="AB13" s="253">
        <f>SUM(AB6:AB12)</f>
        <v>0</v>
      </c>
      <c r="AC13" s="252">
        <f>SUM(AC6:AC12)</f>
        <v>33906</v>
      </c>
      <c r="AD13" s="248">
        <f>SUM(AD6:AD12)</f>
        <v>86389</v>
      </c>
      <c r="AF13" s="41"/>
      <c r="AG13" s="10"/>
      <c r="AH13" s="10"/>
      <c r="AI13" s="10"/>
      <c r="AJ13" s="10"/>
      <c r="AK13" s="10"/>
      <c r="AL13" s="10"/>
      <c r="AM13" s="10"/>
    </row>
    <row r="14" spans="1:39" ht="18.75" customHeight="1" thickBot="1">
      <c r="A14" s="665" t="s">
        <v>0</v>
      </c>
      <c r="B14" s="665"/>
      <c r="C14" s="665"/>
      <c r="D14" s="665"/>
      <c r="E14" s="665"/>
      <c r="F14" s="665"/>
      <c r="G14" s="665"/>
      <c r="H14" s="665"/>
      <c r="I14" s="665"/>
      <c r="J14" s="665"/>
      <c r="K14" s="665"/>
      <c r="L14" s="665"/>
      <c r="M14" s="665"/>
      <c r="N14" s="665"/>
      <c r="O14" s="665"/>
      <c r="P14" s="665"/>
      <c r="Q14" s="665"/>
      <c r="R14" s="665"/>
      <c r="S14" s="665"/>
      <c r="T14" s="665"/>
      <c r="U14" s="665"/>
      <c r="V14" s="665"/>
      <c r="W14" s="665"/>
      <c r="X14" s="665"/>
      <c r="Y14" s="665"/>
      <c r="Z14" s="665"/>
      <c r="AA14" s="665"/>
      <c r="AB14" s="665"/>
      <c r="AC14" s="665"/>
      <c r="AD14" s="665"/>
      <c r="AF14" s="41"/>
      <c r="AG14" s="10"/>
      <c r="AH14" s="10"/>
      <c r="AI14" s="10"/>
      <c r="AJ14" s="10"/>
      <c r="AK14" s="10"/>
      <c r="AL14" s="10"/>
      <c r="AM14" s="10"/>
    </row>
    <row r="15" spans="1:39" ht="21.75" customHeight="1" thickBot="1">
      <c r="A15" s="673" t="s">
        <v>331</v>
      </c>
      <c r="B15" s="674"/>
      <c r="C15" s="674"/>
      <c r="D15" s="674"/>
      <c r="E15" s="674"/>
      <c r="F15" s="674"/>
      <c r="G15" s="674"/>
      <c r="H15" s="674"/>
      <c r="I15" s="674"/>
      <c r="J15" s="674"/>
      <c r="K15" s="674"/>
      <c r="L15" s="674"/>
      <c r="M15" s="674"/>
      <c r="N15" s="674"/>
      <c r="O15" s="674"/>
      <c r="P15" s="674"/>
      <c r="Q15" s="674"/>
      <c r="R15" s="674"/>
      <c r="S15" s="674"/>
      <c r="T15" s="674"/>
      <c r="U15" s="674"/>
      <c r="V15" s="674"/>
      <c r="W15" s="674"/>
      <c r="X15" s="674"/>
      <c r="Y15" s="674"/>
      <c r="Z15" s="674"/>
      <c r="AA15" s="674"/>
      <c r="AB15" s="674"/>
      <c r="AC15" s="674"/>
      <c r="AD15" s="675"/>
      <c r="AF15" s="41"/>
      <c r="AG15" s="10"/>
      <c r="AH15" s="10"/>
      <c r="AI15" s="10"/>
      <c r="AJ15" s="10"/>
      <c r="AK15" s="10"/>
      <c r="AL15" s="10"/>
      <c r="AM15" s="10"/>
    </row>
    <row r="16" spans="1:39" ht="30" customHeight="1">
      <c r="A16" s="649" t="s">
        <v>1</v>
      </c>
      <c r="B16" s="671" t="s">
        <v>2</v>
      </c>
      <c r="C16" s="671" t="s">
        <v>3</v>
      </c>
      <c r="D16" s="676" t="s">
        <v>25</v>
      </c>
      <c r="E16" s="653" t="s">
        <v>4</v>
      </c>
      <c r="F16" s="653" t="s">
        <v>5</v>
      </c>
      <c r="G16" s="659" t="s">
        <v>27</v>
      </c>
      <c r="H16" s="660"/>
      <c r="I16" s="660"/>
      <c r="J16" s="661"/>
      <c r="K16" s="331"/>
      <c r="L16" s="662" t="s">
        <v>7</v>
      </c>
      <c r="M16" s="663"/>
      <c r="N16" s="663"/>
      <c r="O16" s="663"/>
      <c r="P16" s="663"/>
      <c r="Q16" s="663"/>
      <c r="R16" s="664"/>
      <c r="S16" s="659" t="s">
        <v>8</v>
      </c>
      <c r="T16" s="660"/>
      <c r="U16" s="660"/>
      <c r="V16" s="660"/>
      <c r="W16" s="660"/>
      <c r="X16" s="660"/>
      <c r="Y16" s="660"/>
      <c r="Z16" s="660"/>
      <c r="AA16" s="660"/>
      <c r="AB16" s="661"/>
      <c r="AC16" s="671" t="s">
        <v>9</v>
      </c>
      <c r="AD16" s="666" t="s">
        <v>254</v>
      </c>
      <c r="AF16" s="41"/>
      <c r="AG16" s="10"/>
      <c r="AH16" s="10"/>
      <c r="AI16" s="10"/>
      <c r="AJ16" s="10"/>
      <c r="AK16" s="10"/>
      <c r="AL16" s="10"/>
      <c r="AM16" s="10"/>
    </row>
    <row r="17" spans="1:39" ht="39" customHeight="1" thickBot="1">
      <c r="A17" s="507"/>
      <c r="B17" s="597"/>
      <c r="C17" s="597"/>
      <c r="D17" s="677"/>
      <c r="E17" s="601"/>
      <c r="F17" s="601"/>
      <c r="G17" s="268"/>
      <c r="H17" s="268"/>
      <c r="I17" s="268"/>
      <c r="J17" s="268"/>
      <c r="K17" s="269" t="s">
        <v>11</v>
      </c>
      <c r="L17" s="266" t="s">
        <v>12</v>
      </c>
      <c r="M17" s="266" t="s">
        <v>13</v>
      </c>
      <c r="N17" s="268" t="s">
        <v>14</v>
      </c>
      <c r="O17" s="268" t="s">
        <v>15</v>
      </c>
      <c r="P17" s="270" t="s">
        <v>16</v>
      </c>
      <c r="Q17" s="266" t="s">
        <v>17</v>
      </c>
      <c r="R17" s="266" t="s">
        <v>18</v>
      </c>
      <c r="S17" s="266" t="s">
        <v>19</v>
      </c>
      <c r="T17" s="266" t="s">
        <v>20</v>
      </c>
      <c r="U17" s="270" t="s">
        <v>21</v>
      </c>
      <c r="V17" s="270" t="s">
        <v>22</v>
      </c>
      <c r="W17" s="270" t="s">
        <v>188</v>
      </c>
      <c r="X17" s="270"/>
      <c r="Y17" s="268"/>
      <c r="Z17" s="268"/>
      <c r="AA17" s="268" t="s">
        <v>23</v>
      </c>
      <c r="AB17" s="268"/>
      <c r="AC17" s="597"/>
      <c r="AD17" s="667"/>
      <c r="AF17" s="41"/>
      <c r="AG17" s="10"/>
      <c r="AH17" s="10"/>
      <c r="AI17" s="10"/>
      <c r="AJ17" s="10"/>
      <c r="AK17" s="10"/>
      <c r="AL17" s="10"/>
      <c r="AM17" s="10"/>
    </row>
    <row r="18" spans="1:39" ht="25.5" customHeight="1" thickBot="1">
      <c r="A18" s="339"/>
      <c r="B18" s="340" t="s">
        <v>282</v>
      </c>
      <c r="C18" s="235">
        <v>76930</v>
      </c>
      <c r="D18" s="252">
        <v>42315</v>
      </c>
      <c r="E18" s="236">
        <v>1050</v>
      </c>
      <c r="F18" s="236"/>
      <c r="G18" s="236"/>
      <c r="H18" s="252"/>
      <c r="I18" s="252"/>
      <c r="J18" s="252"/>
      <c r="K18" s="252">
        <f>SUM(C18:J18)</f>
        <v>120295</v>
      </c>
      <c r="L18" s="252">
        <v>16250</v>
      </c>
      <c r="M18" s="252">
        <v>9530</v>
      </c>
      <c r="N18" s="252">
        <v>2000</v>
      </c>
      <c r="O18" s="252">
        <v>1050</v>
      </c>
      <c r="P18" s="253"/>
      <c r="Q18" s="253"/>
      <c r="R18" s="253"/>
      <c r="S18" s="253"/>
      <c r="T18" s="253"/>
      <c r="U18" s="253"/>
      <c r="V18" s="253"/>
      <c r="W18" s="254"/>
      <c r="X18" s="253"/>
      <c r="Y18" s="253"/>
      <c r="Z18" s="253"/>
      <c r="AA18" s="255">
        <v>5076</v>
      </c>
      <c r="AB18" s="253">
        <f>SUM(AB9:AB36)</f>
        <v>0</v>
      </c>
      <c r="AC18" s="252">
        <v>33906</v>
      </c>
      <c r="AD18" s="248">
        <v>86389</v>
      </c>
      <c r="AF18" s="41"/>
      <c r="AG18" s="10"/>
      <c r="AH18" s="10"/>
      <c r="AI18" s="10"/>
      <c r="AJ18" s="10"/>
      <c r="AK18" s="10"/>
      <c r="AL18" s="10"/>
      <c r="AM18" s="10"/>
    </row>
    <row r="19" spans="1:39" ht="41.25" customHeight="1">
      <c r="A19" s="271">
        <v>8</v>
      </c>
      <c r="B19" s="311" t="s">
        <v>288</v>
      </c>
      <c r="C19" s="311">
        <v>9590</v>
      </c>
      <c r="D19" s="287">
        <f>ROUND(C19*55%,0.44)</f>
        <v>5275</v>
      </c>
      <c r="E19" s="341">
        <v>150</v>
      </c>
      <c r="F19" s="282">
        <v>300</v>
      </c>
      <c r="G19" s="282"/>
      <c r="H19" s="282"/>
      <c r="I19" s="282"/>
      <c r="J19" s="282"/>
      <c r="K19" s="244">
        <f t="shared" si="1"/>
        <v>15315</v>
      </c>
      <c r="L19" s="341">
        <v>1200</v>
      </c>
      <c r="M19" s="341">
        <v>1300</v>
      </c>
      <c r="N19" s="341">
        <v>250</v>
      </c>
      <c r="O19" s="341">
        <v>150</v>
      </c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341">
        <v>164</v>
      </c>
      <c r="AB19" s="341"/>
      <c r="AC19" s="245">
        <f t="shared" si="2"/>
        <v>3064</v>
      </c>
      <c r="AD19" s="342">
        <f t="shared" si="3"/>
        <v>12251</v>
      </c>
      <c r="AF19" s="41"/>
      <c r="AG19" s="10"/>
      <c r="AH19" s="10"/>
      <c r="AI19" s="10"/>
      <c r="AJ19" s="10"/>
      <c r="AK19" s="10"/>
      <c r="AL19" s="10"/>
      <c r="AM19" s="10"/>
    </row>
    <row r="20" spans="1:39" ht="41.25" customHeight="1">
      <c r="A20" s="271">
        <v>9</v>
      </c>
      <c r="B20" s="275" t="s">
        <v>289</v>
      </c>
      <c r="C20" s="275">
        <v>9190</v>
      </c>
      <c r="D20" s="287">
        <f aca="true" t="shared" si="4" ref="D20:D26">ROUND(C20*55%,0.44)</f>
        <v>5055</v>
      </c>
      <c r="E20" s="315">
        <v>150</v>
      </c>
      <c r="F20" s="263"/>
      <c r="G20" s="263"/>
      <c r="H20" s="263"/>
      <c r="I20" s="263"/>
      <c r="J20" s="263"/>
      <c r="K20" s="242">
        <f t="shared" si="1"/>
        <v>14395</v>
      </c>
      <c r="L20" s="315">
        <v>1000</v>
      </c>
      <c r="M20" s="315">
        <v>2630</v>
      </c>
      <c r="N20" s="315">
        <v>300</v>
      </c>
      <c r="O20" s="315">
        <v>150</v>
      </c>
      <c r="P20" s="34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315">
        <v>222</v>
      </c>
      <c r="AB20" s="315">
        <v>0</v>
      </c>
      <c r="AC20" s="241">
        <f t="shared" si="2"/>
        <v>4302</v>
      </c>
      <c r="AD20" s="336">
        <f t="shared" si="3"/>
        <v>10093</v>
      </c>
      <c r="AF20" s="41"/>
      <c r="AG20" s="10"/>
      <c r="AH20" s="10"/>
      <c r="AI20" s="10"/>
      <c r="AJ20" s="10"/>
      <c r="AK20" s="10"/>
      <c r="AL20" s="10"/>
      <c r="AM20" s="10"/>
    </row>
    <row r="21" spans="1:39" ht="41.25" customHeight="1">
      <c r="A21" s="271">
        <v>10</v>
      </c>
      <c r="B21" s="275" t="s">
        <v>290</v>
      </c>
      <c r="C21" s="275">
        <v>9390</v>
      </c>
      <c r="D21" s="287">
        <f t="shared" si="4"/>
        <v>5165</v>
      </c>
      <c r="E21" s="315">
        <v>150</v>
      </c>
      <c r="F21" s="263"/>
      <c r="G21" s="263"/>
      <c r="H21" s="263"/>
      <c r="I21" s="263"/>
      <c r="J21" s="263"/>
      <c r="K21" s="242">
        <f t="shared" si="1"/>
        <v>14705</v>
      </c>
      <c r="L21" s="315">
        <v>1500</v>
      </c>
      <c r="M21" s="315"/>
      <c r="N21" s="315">
        <v>200</v>
      </c>
      <c r="O21" s="315">
        <v>150</v>
      </c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315">
        <v>1030</v>
      </c>
      <c r="AB21" s="315">
        <v>0</v>
      </c>
      <c r="AC21" s="241">
        <f t="shared" si="2"/>
        <v>2880</v>
      </c>
      <c r="AD21" s="336">
        <f t="shared" si="3"/>
        <v>11825</v>
      </c>
      <c r="AF21" s="41"/>
      <c r="AG21" s="10"/>
      <c r="AH21" s="10"/>
      <c r="AI21" s="10"/>
      <c r="AJ21" s="10"/>
      <c r="AK21" s="10"/>
      <c r="AL21" s="10"/>
      <c r="AM21" s="10"/>
    </row>
    <row r="22" spans="1:39" ht="41.25" customHeight="1">
      <c r="A22" s="271">
        <v>11</v>
      </c>
      <c r="B22" s="275" t="s">
        <v>409</v>
      </c>
      <c r="C22" s="275">
        <v>9590</v>
      </c>
      <c r="D22" s="287">
        <f t="shared" si="4"/>
        <v>5275</v>
      </c>
      <c r="E22" s="315">
        <v>150</v>
      </c>
      <c r="F22" s="263"/>
      <c r="G22" s="263"/>
      <c r="H22" s="263"/>
      <c r="I22" s="263"/>
      <c r="J22" s="263"/>
      <c r="K22" s="242">
        <f t="shared" si="1"/>
        <v>15015</v>
      </c>
      <c r="L22" s="315">
        <v>1200</v>
      </c>
      <c r="M22" s="315">
        <v>3100</v>
      </c>
      <c r="N22" s="315">
        <v>200</v>
      </c>
      <c r="O22" s="315">
        <v>150</v>
      </c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315">
        <v>0</v>
      </c>
      <c r="AB22" s="315">
        <v>0</v>
      </c>
      <c r="AC22" s="241">
        <f t="shared" si="2"/>
        <v>4650</v>
      </c>
      <c r="AD22" s="336">
        <f t="shared" si="3"/>
        <v>10365</v>
      </c>
      <c r="AF22" s="41"/>
      <c r="AG22" s="10"/>
      <c r="AH22" s="10"/>
      <c r="AI22" s="10"/>
      <c r="AJ22" s="10"/>
      <c r="AK22" s="10"/>
      <c r="AL22" s="10"/>
      <c r="AM22" s="10"/>
    </row>
    <row r="23" spans="1:39" ht="41.25" customHeight="1">
      <c r="A23" s="271">
        <v>12</v>
      </c>
      <c r="B23" s="275" t="s">
        <v>405</v>
      </c>
      <c r="C23" s="275">
        <v>8790</v>
      </c>
      <c r="D23" s="287">
        <f t="shared" si="4"/>
        <v>4835</v>
      </c>
      <c r="E23" s="315">
        <v>150</v>
      </c>
      <c r="F23" s="263"/>
      <c r="G23" s="263"/>
      <c r="H23" s="263"/>
      <c r="I23" s="263"/>
      <c r="J23" s="263"/>
      <c r="K23" s="242">
        <f t="shared" si="1"/>
        <v>13775</v>
      </c>
      <c r="L23" s="315">
        <v>1500</v>
      </c>
      <c r="M23" s="315">
        <v>1380</v>
      </c>
      <c r="N23" s="315">
        <v>250</v>
      </c>
      <c r="O23" s="315">
        <v>150</v>
      </c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315">
        <v>752</v>
      </c>
      <c r="AB23" s="315">
        <v>0</v>
      </c>
      <c r="AC23" s="241">
        <f t="shared" si="2"/>
        <v>4032</v>
      </c>
      <c r="AD23" s="336">
        <f t="shared" si="3"/>
        <v>9743</v>
      </c>
      <c r="AF23" s="41"/>
      <c r="AG23" s="10"/>
      <c r="AH23" s="10"/>
      <c r="AI23" s="10"/>
      <c r="AJ23" s="10"/>
      <c r="AK23" s="10"/>
      <c r="AL23" s="10"/>
      <c r="AM23" s="10"/>
    </row>
    <row r="24" spans="1:39" ht="41.25" customHeight="1">
      <c r="A24" s="271">
        <v>13</v>
      </c>
      <c r="B24" s="275" t="s">
        <v>406</v>
      </c>
      <c r="C24" s="275">
        <v>8790</v>
      </c>
      <c r="D24" s="287">
        <f t="shared" si="4"/>
        <v>4835</v>
      </c>
      <c r="E24" s="315">
        <v>150</v>
      </c>
      <c r="F24" s="263"/>
      <c r="G24" s="263"/>
      <c r="H24" s="263"/>
      <c r="I24" s="263"/>
      <c r="J24" s="263"/>
      <c r="K24" s="242">
        <f t="shared" si="1"/>
        <v>13775</v>
      </c>
      <c r="L24" s="315">
        <v>1000</v>
      </c>
      <c r="M24" s="315">
        <v>1250</v>
      </c>
      <c r="N24" s="315">
        <v>250</v>
      </c>
      <c r="O24" s="315">
        <v>150</v>
      </c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315">
        <v>701</v>
      </c>
      <c r="AB24" s="315">
        <v>0</v>
      </c>
      <c r="AC24" s="241">
        <f t="shared" si="2"/>
        <v>3351</v>
      </c>
      <c r="AD24" s="336">
        <f t="shared" si="3"/>
        <v>10424</v>
      </c>
      <c r="AF24" s="41"/>
      <c r="AG24" s="10"/>
      <c r="AH24" s="10"/>
      <c r="AI24" s="10"/>
      <c r="AJ24" s="10"/>
      <c r="AK24" s="10"/>
      <c r="AL24" s="10"/>
      <c r="AM24" s="10"/>
    </row>
    <row r="25" spans="1:39" ht="41.25" customHeight="1">
      <c r="A25" s="271">
        <v>14</v>
      </c>
      <c r="B25" s="275" t="s">
        <v>407</v>
      </c>
      <c r="C25" s="265">
        <v>7990</v>
      </c>
      <c r="D25" s="287">
        <f t="shared" si="4"/>
        <v>4395</v>
      </c>
      <c r="E25" s="315">
        <v>150</v>
      </c>
      <c r="F25" s="263"/>
      <c r="G25" s="263"/>
      <c r="H25" s="263"/>
      <c r="I25" s="263"/>
      <c r="J25" s="263"/>
      <c r="K25" s="242">
        <f t="shared" si="1"/>
        <v>12535</v>
      </c>
      <c r="L25" s="315">
        <v>2200</v>
      </c>
      <c r="M25" s="315"/>
      <c r="N25" s="315">
        <v>250</v>
      </c>
      <c r="O25" s="315">
        <v>150</v>
      </c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315">
        <v>1227</v>
      </c>
      <c r="AB25" s="315">
        <v>0</v>
      </c>
      <c r="AC25" s="241">
        <f t="shared" si="2"/>
        <v>3827</v>
      </c>
      <c r="AD25" s="336">
        <f t="shared" si="3"/>
        <v>8708</v>
      </c>
      <c r="AF25" s="491"/>
      <c r="AG25" s="10"/>
      <c r="AH25" s="10"/>
      <c r="AI25" s="10"/>
      <c r="AJ25" s="10"/>
      <c r="AK25" s="10"/>
      <c r="AL25" s="10"/>
      <c r="AM25" s="10"/>
    </row>
    <row r="26" spans="1:39" ht="41.25" customHeight="1" thickBot="1">
      <c r="A26" s="271">
        <v>15</v>
      </c>
      <c r="B26" s="275" t="s">
        <v>408</v>
      </c>
      <c r="C26" s="275">
        <v>7650</v>
      </c>
      <c r="D26" s="287">
        <f t="shared" si="4"/>
        <v>4208</v>
      </c>
      <c r="E26" s="315">
        <v>150</v>
      </c>
      <c r="F26" s="273"/>
      <c r="G26" s="273"/>
      <c r="H26" s="273"/>
      <c r="I26" s="273"/>
      <c r="J26" s="273"/>
      <c r="K26" s="242">
        <f>SUM(C26:J26)</f>
        <v>12008</v>
      </c>
      <c r="L26" s="315">
        <v>1250</v>
      </c>
      <c r="M26" s="315"/>
      <c r="N26" s="315">
        <v>200</v>
      </c>
      <c r="O26" s="315">
        <v>150</v>
      </c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315">
        <v>1878</v>
      </c>
      <c r="AB26" s="315">
        <v>0</v>
      </c>
      <c r="AC26" s="241">
        <f>L26+M26+N26+O26+P26+Q26+R26+S26+T26+U26+V26+W26+X26+Y26+Z26+AA26</f>
        <v>3478</v>
      </c>
      <c r="AD26" s="336">
        <f>K26-AC26</f>
        <v>8530</v>
      </c>
      <c r="AF26" s="41"/>
      <c r="AG26" s="10"/>
      <c r="AH26" s="10"/>
      <c r="AI26" s="10"/>
      <c r="AJ26" s="10"/>
      <c r="AK26" s="10"/>
      <c r="AL26" s="10"/>
      <c r="AM26" s="10"/>
    </row>
    <row r="27" spans="1:39" ht="39" customHeight="1" thickBot="1">
      <c r="A27" s="339"/>
      <c r="B27" s="340" t="s">
        <v>278</v>
      </c>
      <c r="C27" s="235">
        <f>SUM(C18:C26)</f>
        <v>147910</v>
      </c>
      <c r="D27" s="252">
        <f>SUM(D18:D26)</f>
        <v>81358</v>
      </c>
      <c r="E27" s="236">
        <f>SUM(E18:E26)</f>
        <v>2250</v>
      </c>
      <c r="F27" s="236">
        <f>SUM(F18:F26)</f>
        <v>300</v>
      </c>
      <c r="G27" s="236"/>
      <c r="H27" s="252"/>
      <c r="I27" s="252"/>
      <c r="J27" s="252"/>
      <c r="K27" s="252">
        <f>SUM(K18:K26)</f>
        <v>231818</v>
      </c>
      <c r="L27" s="252">
        <f>SUM(L18:L26)</f>
        <v>27100</v>
      </c>
      <c r="M27" s="252">
        <f>SUM(M18:M26)</f>
        <v>19190</v>
      </c>
      <c r="N27" s="252">
        <f>SUM(N18:N26)</f>
        <v>3900</v>
      </c>
      <c r="O27" s="252">
        <f>SUM(O18:O26)</f>
        <v>2250</v>
      </c>
      <c r="P27" s="253"/>
      <c r="Q27" s="253"/>
      <c r="R27" s="253"/>
      <c r="S27" s="253"/>
      <c r="T27" s="253"/>
      <c r="U27" s="253"/>
      <c r="V27" s="253"/>
      <c r="W27" s="254"/>
      <c r="X27" s="253"/>
      <c r="Y27" s="253"/>
      <c r="Z27" s="253"/>
      <c r="AA27" s="255">
        <f>SUM(AA18:AA26)</f>
        <v>11050</v>
      </c>
      <c r="AB27" s="253">
        <f>SUM(AB18:AB26)</f>
        <v>0</v>
      </c>
      <c r="AC27" s="252">
        <f>SUM(AC18:AC26)</f>
        <v>63490</v>
      </c>
      <c r="AD27" s="248">
        <f>SUM(AD18:AD26)</f>
        <v>168328</v>
      </c>
      <c r="AF27" s="41"/>
      <c r="AG27" s="10"/>
      <c r="AH27" s="10"/>
      <c r="AI27" s="10"/>
      <c r="AJ27" s="10"/>
      <c r="AK27" s="10"/>
      <c r="AL27" s="10"/>
      <c r="AM27" s="10"/>
    </row>
    <row r="28" spans="1:39" ht="19.5" customHeight="1" thickBot="1">
      <c r="A28" s="668" t="s">
        <v>0</v>
      </c>
      <c r="B28" s="669"/>
      <c r="C28" s="669"/>
      <c r="D28" s="669"/>
      <c r="E28" s="669"/>
      <c r="F28" s="669"/>
      <c r="G28" s="669"/>
      <c r="H28" s="669"/>
      <c r="I28" s="669"/>
      <c r="J28" s="669"/>
      <c r="K28" s="669"/>
      <c r="L28" s="669"/>
      <c r="M28" s="669"/>
      <c r="N28" s="669"/>
      <c r="O28" s="669"/>
      <c r="P28" s="669"/>
      <c r="Q28" s="669"/>
      <c r="R28" s="669"/>
      <c r="S28" s="669"/>
      <c r="T28" s="669"/>
      <c r="U28" s="669"/>
      <c r="V28" s="669"/>
      <c r="W28" s="669"/>
      <c r="X28" s="669"/>
      <c r="Y28" s="669"/>
      <c r="Z28" s="669"/>
      <c r="AA28" s="669"/>
      <c r="AB28" s="669"/>
      <c r="AC28" s="669"/>
      <c r="AD28" s="670"/>
      <c r="AF28" s="491"/>
      <c r="AG28" s="10"/>
      <c r="AH28" s="10"/>
      <c r="AI28" s="10"/>
      <c r="AJ28" s="10"/>
      <c r="AK28" s="10"/>
      <c r="AL28" s="10"/>
      <c r="AM28" s="10"/>
    </row>
    <row r="29" spans="1:39" ht="20.25" customHeight="1" thickBot="1">
      <c r="A29" s="603" t="s">
        <v>331</v>
      </c>
      <c r="B29" s="604"/>
      <c r="C29" s="604"/>
      <c r="D29" s="604"/>
      <c r="E29" s="604"/>
      <c r="F29" s="604"/>
      <c r="G29" s="604"/>
      <c r="H29" s="604"/>
      <c r="I29" s="604"/>
      <c r="J29" s="604"/>
      <c r="K29" s="604"/>
      <c r="L29" s="604"/>
      <c r="M29" s="604"/>
      <c r="N29" s="604"/>
      <c r="O29" s="604"/>
      <c r="P29" s="604"/>
      <c r="Q29" s="604"/>
      <c r="R29" s="604"/>
      <c r="S29" s="604"/>
      <c r="T29" s="604"/>
      <c r="U29" s="604"/>
      <c r="V29" s="604"/>
      <c r="W29" s="604"/>
      <c r="X29" s="604"/>
      <c r="Y29" s="604"/>
      <c r="Z29" s="604"/>
      <c r="AA29" s="604"/>
      <c r="AB29" s="604"/>
      <c r="AC29" s="604"/>
      <c r="AD29" s="672"/>
      <c r="AF29" s="491"/>
      <c r="AG29" s="10"/>
      <c r="AH29" s="10"/>
      <c r="AI29" s="10"/>
      <c r="AJ29" s="10"/>
      <c r="AK29" s="10"/>
      <c r="AL29" s="10"/>
      <c r="AM29" s="10"/>
    </row>
    <row r="30" spans="1:39" ht="33" customHeight="1">
      <c r="A30" s="649" t="s">
        <v>1</v>
      </c>
      <c r="B30" s="671" t="s">
        <v>2</v>
      </c>
      <c r="C30" s="671" t="s">
        <v>3</v>
      </c>
      <c r="D30" s="676" t="s">
        <v>25</v>
      </c>
      <c r="E30" s="653" t="s">
        <v>4</v>
      </c>
      <c r="F30" s="653" t="s">
        <v>5</v>
      </c>
      <c r="G30" s="659" t="s">
        <v>27</v>
      </c>
      <c r="H30" s="660"/>
      <c r="I30" s="660"/>
      <c r="J30" s="661"/>
      <c r="K30" s="331"/>
      <c r="L30" s="662" t="s">
        <v>7</v>
      </c>
      <c r="M30" s="663"/>
      <c r="N30" s="663"/>
      <c r="O30" s="663"/>
      <c r="P30" s="663"/>
      <c r="Q30" s="663"/>
      <c r="R30" s="664"/>
      <c r="S30" s="659" t="s">
        <v>8</v>
      </c>
      <c r="T30" s="660"/>
      <c r="U30" s="660"/>
      <c r="V30" s="660"/>
      <c r="W30" s="660"/>
      <c r="X30" s="660"/>
      <c r="Y30" s="660"/>
      <c r="Z30" s="660"/>
      <c r="AA30" s="660"/>
      <c r="AB30" s="661"/>
      <c r="AC30" s="671" t="s">
        <v>9</v>
      </c>
      <c r="AD30" s="666" t="s">
        <v>254</v>
      </c>
      <c r="AF30" s="491"/>
      <c r="AG30" s="10"/>
      <c r="AH30" s="10"/>
      <c r="AI30" s="10"/>
      <c r="AJ30" s="10"/>
      <c r="AK30" s="10"/>
      <c r="AL30" s="10"/>
      <c r="AM30" s="10"/>
    </row>
    <row r="31" spans="1:39" ht="30" customHeight="1" thickBot="1">
      <c r="A31" s="507"/>
      <c r="B31" s="597"/>
      <c r="C31" s="597"/>
      <c r="D31" s="677"/>
      <c r="E31" s="601"/>
      <c r="F31" s="601"/>
      <c r="G31" s="268"/>
      <c r="H31" s="268"/>
      <c r="I31" s="268"/>
      <c r="J31" s="268"/>
      <c r="K31" s="269" t="s">
        <v>11</v>
      </c>
      <c r="L31" s="266" t="s">
        <v>12</v>
      </c>
      <c r="M31" s="266" t="s">
        <v>13</v>
      </c>
      <c r="N31" s="268" t="s">
        <v>14</v>
      </c>
      <c r="O31" s="268" t="s">
        <v>15</v>
      </c>
      <c r="P31" s="270" t="s">
        <v>16</v>
      </c>
      <c r="Q31" s="266" t="s">
        <v>17</v>
      </c>
      <c r="R31" s="266" t="s">
        <v>18</v>
      </c>
      <c r="S31" s="266" t="s">
        <v>19</v>
      </c>
      <c r="T31" s="266" t="s">
        <v>20</v>
      </c>
      <c r="U31" s="270" t="s">
        <v>21</v>
      </c>
      <c r="V31" s="270" t="s">
        <v>22</v>
      </c>
      <c r="W31" s="270" t="s">
        <v>188</v>
      </c>
      <c r="X31" s="270"/>
      <c r="Y31" s="268"/>
      <c r="Z31" s="268"/>
      <c r="AA31" s="268" t="s">
        <v>23</v>
      </c>
      <c r="AB31" s="268"/>
      <c r="AC31" s="597"/>
      <c r="AD31" s="667"/>
      <c r="AF31" s="491"/>
      <c r="AG31" s="10"/>
      <c r="AH31" s="10"/>
      <c r="AI31" s="10"/>
      <c r="AJ31" s="10"/>
      <c r="AK31" s="10"/>
      <c r="AL31" s="10"/>
      <c r="AM31" s="10"/>
    </row>
    <row r="32" spans="1:39" ht="24.75" customHeight="1" thickBot="1">
      <c r="A32" s="339"/>
      <c r="B32" s="340" t="s">
        <v>278</v>
      </c>
      <c r="C32" s="235">
        <v>147910</v>
      </c>
      <c r="D32" s="252">
        <v>81358</v>
      </c>
      <c r="E32" s="236">
        <v>2250</v>
      </c>
      <c r="F32" s="236">
        <v>300</v>
      </c>
      <c r="G32" s="236"/>
      <c r="H32" s="252"/>
      <c r="I32" s="252"/>
      <c r="J32" s="252"/>
      <c r="K32" s="252">
        <f>SUM(C32:J32)</f>
        <v>231818</v>
      </c>
      <c r="L32" s="252">
        <v>27100</v>
      </c>
      <c r="M32" s="252">
        <v>19190</v>
      </c>
      <c r="N32" s="252">
        <v>3900</v>
      </c>
      <c r="O32" s="252">
        <v>2250</v>
      </c>
      <c r="P32" s="253"/>
      <c r="Q32" s="253"/>
      <c r="R32" s="253"/>
      <c r="S32" s="253"/>
      <c r="T32" s="253"/>
      <c r="U32" s="253"/>
      <c r="V32" s="253"/>
      <c r="W32" s="254"/>
      <c r="X32" s="253"/>
      <c r="Y32" s="253"/>
      <c r="Z32" s="253"/>
      <c r="AA32" s="255">
        <v>11050</v>
      </c>
      <c r="AB32" s="253">
        <f>SUM(AB27:AB41)</f>
        <v>0</v>
      </c>
      <c r="AC32" s="252">
        <v>63490</v>
      </c>
      <c r="AD32" s="248">
        <v>168328</v>
      </c>
      <c r="AF32" s="41"/>
      <c r="AG32" s="10"/>
      <c r="AH32" s="10"/>
      <c r="AI32" s="10"/>
      <c r="AJ32" s="10"/>
      <c r="AK32" s="10"/>
      <c r="AL32" s="10"/>
      <c r="AM32" s="10"/>
    </row>
    <row r="33" spans="1:39" ht="41.25" customHeight="1">
      <c r="A33" s="271">
        <v>16</v>
      </c>
      <c r="B33" s="301" t="s">
        <v>399</v>
      </c>
      <c r="C33" s="265">
        <v>7650</v>
      </c>
      <c r="D33" s="237">
        <f>ROUND(C33*55%,0.44)</f>
        <v>4208</v>
      </c>
      <c r="E33" s="315">
        <v>150</v>
      </c>
      <c r="F33" s="273"/>
      <c r="G33" s="273"/>
      <c r="H33" s="273"/>
      <c r="I33" s="273"/>
      <c r="J33" s="273"/>
      <c r="K33" s="242">
        <f>SUM(C33:J33)</f>
        <v>12008</v>
      </c>
      <c r="L33" s="315">
        <v>1500</v>
      </c>
      <c r="M33" s="315"/>
      <c r="N33" s="315">
        <v>200</v>
      </c>
      <c r="O33" s="329">
        <v>150</v>
      </c>
      <c r="P33" s="273"/>
      <c r="Q33" s="273"/>
      <c r="R33" s="273"/>
      <c r="S33" s="273"/>
      <c r="T33" s="273"/>
      <c r="U33" s="273"/>
      <c r="V33" s="273"/>
      <c r="W33" s="263"/>
      <c r="X33" s="273"/>
      <c r="Y33" s="273"/>
      <c r="Z33" s="273"/>
      <c r="AA33" s="315">
        <v>711</v>
      </c>
      <c r="AB33" s="315"/>
      <c r="AC33" s="241">
        <f>L33+M33+N33+O33+P33+Q33+R33+S33+T33+U33+V33+W33+X33+Y33+Z33+AA33</f>
        <v>2561</v>
      </c>
      <c r="AD33" s="336">
        <f>K33-AC33</f>
        <v>9447</v>
      </c>
      <c r="AF33" s="491"/>
      <c r="AG33" s="10"/>
      <c r="AH33" s="10"/>
      <c r="AI33" s="10"/>
      <c r="AJ33" s="10"/>
      <c r="AK33" s="10"/>
      <c r="AL33" s="10"/>
      <c r="AM33" s="10"/>
    </row>
    <row r="34" spans="1:39" ht="39.75" customHeight="1">
      <c r="A34" s="271">
        <v>17</v>
      </c>
      <c r="B34" s="275" t="s">
        <v>400</v>
      </c>
      <c r="C34" s="265">
        <v>8190</v>
      </c>
      <c r="D34" s="237">
        <f aca="true" t="shared" si="5" ref="D34:D39">ROUND(C34*55%,0.44)</f>
        <v>4505</v>
      </c>
      <c r="E34" s="315">
        <v>150</v>
      </c>
      <c r="F34" s="273"/>
      <c r="G34" s="273"/>
      <c r="H34" s="273"/>
      <c r="I34" s="273"/>
      <c r="J34" s="273"/>
      <c r="K34" s="242">
        <f t="shared" si="1"/>
        <v>12845</v>
      </c>
      <c r="L34" s="315">
        <v>800</v>
      </c>
      <c r="M34" s="315">
        <v>1250</v>
      </c>
      <c r="N34" s="315">
        <v>350</v>
      </c>
      <c r="O34" s="329">
        <v>150</v>
      </c>
      <c r="P34" s="273"/>
      <c r="Q34" s="273"/>
      <c r="R34" s="273"/>
      <c r="S34" s="273"/>
      <c r="T34" s="273"/>
      <c r="U34" s="273"/>
      <c r="V34" s="273"/>
      <c r="W34" s="263"/>
      <c r="X34" s="273"/>
      <c r="Y34" s="273"/>
      <c r="Z34" s="273"/>
      <c r="AA34" s="315">
        <v>574</v>
      </c>
      <c r="AB34" s="315"/>
      <c r="AC34" s="241">
        <f t="shared" si="2"/>
        <v>3124</v>
      </c>
      <c r="AD34" s="336">
        <f t="shared" si="3"/>
        <v>9721</v>
      </c>
      <c r="AF34" s="491"/>
      <c r="AG34" s="10"/>
      <c r="AH34" s="10"/>
      <c r="AI34" s="10"/>
      <c r="AJ34" s="10"/>
      <c r="AK34" s="10"/>
      <c r="AL34" s="10"/>
      <c r="AM34" s="10"/>
    </row>
    <row r="35" spans="1:39" ht="40.5" customHeight="1">
      <c r="A35" s="271">
        <v>18</v>
      </c>
      <c r="B35" s="275" t="s">
        <v>401</v>
      </c>
      <c r="C35" s="275">
        <v>7650</v>
      </c>
      <c r="D35" s="237">
        <f t="shared" si="5"/>
        <v>4208</v>
      </c>
      <c r="E35" s="315">
        <v>150</v>
      </c>
      <c r="F35" s="273"/>
      <c r="G35" s="273"/>
      <c r="H35" s="273"/>
      <c r="I35" s="273"/>
      <c r="J35" s="273"/>
      <c r="K35" s="242">
        <f t="shared" si="1"/>
        <v>12008</v>
      </c>
      <c r="L35" s="315">
        <v>500</v>
      </c>
      <c r="M35" s="315">
        <v>800</v>
      </c>
      <c r="N35" s="315">
        <v>250</v>
      </c>
      <c r="O35" s="329">
        <v>150</v>
      </c>
      <c r="P35" s="273"/>
      <c r="Q35" s="273"/>
      <c r="R35" s="273"/>
      <c r="S35" s="273"/>
      <c r="T35" s="273"/>
      <c r="U35" s="273"/>
      <c r="V35" s="273"/>
      <c r="W35" s="263"/>
      <c r="X35" s="273"/>
      <c r="Y35" s="273"/>
      <c r="Z35" s="273"/>
      <c r="AA35" s="315">
        <v>845</v>
      </c>
      <c r="AB35" s="315"/>
      <c r="AC35" s="241">
        <f t="shared" si="2"/>
        <v>2545</v>
      </c>
      <c r="AD35" s="336">
        <f t="shared" si="3"/>
        <v>9463</v>
      </c>
      <c r="AF35" s="41"/>
      <c r="AG35" s="10"/>
      <c r="AH35" s="10"/>
      <c r="AI35" s="10"/>
      <c r="AJ35" s="10"/>
      <c r="AK35" s="10"/>
      <c r="AL35" s="10"/>
      <c r="AM35" s="10"/>
    </row>
    <row r="36" spans="1:39" ht="39.75" customHeight="1">
      <c r="A36" s="271">
        <v>19</v>
      </c>
      <c r="B36" s="312" t="s">
        <v>402</v>
      </c>
      <c r="C36" s="275">
        <v>7320</v>
      </c>
      <c r="D36" s="237">
        <f t="shared" si="5"/>
        <v>4026</v>
      </c>
      <c r="E36" s="315">
        <v>150</v>
      </c>
      <c r="F36" s="273"/>
      <c r="G36" s="273"/>
      <c r="H36" s="273"/>
      <c r="I36" s="273"/>
      <c r="J36" s="273"/>
      <c r="K36" s="242">
        <f t="shared" si="1"/>
        <v>11496</v>
      </c>
      <c r="L36" s="315">
        <v>1000</v>
      </c>
      <c r="M36" s="315"/>
      <c r="N36" s="315">
        <v>250</v>
      </c>
      <c r="O36" s="329">
        <v>150</v>
      </c>
      <c r="P36" s="273"/>
      <c r="Q36" s="273"/>
      <c r="R36" s="273"/>
      <c r="S36" s="273"/>
      <c r="T36" s="273"/>
      <c r="U36" s="273"/>
      <c r="V36" s="273"/>
      <c r="W36" s="263"/>
      <c r="X36" s="273"/>
      <c r="Y36" s="273"/>
      <c r="Z36" s="273"/>
      <c r="AA36" s="315">
        <v>1176</v>
      </c>
      <c r="AB36" s="315"/>
      <c r="AC36" s="241">
        <f t="shared" si="2"/>
        <v>2576</v>
      </c>
      <c r="AD36" s="336">
        <f t="shared" si="3"/>
        <v>8920</v>
      </c>
      <c r="AF36" s="41"/>
      <c r="AG36" s="10"/>
      <c r="AH36" s="10"/>
      <c r="AI36" s="10"/>
      <c r="AJ36" s="10"/>
      <c r="AK36" s="10"/>
      <c r="AL36" s="10"/>
      <c r="AM36" s="10"/>
    </row>
    <row r="37" spans="1:39" ht="39.75" customHeight="1">
      <c r="A37" s="271">
        <v>20</v>
      </c>
      <c r="B37" s="301" t="s">
        <v>403</v>
      </c>
      <c r="C37" s="265">
        <v>7320</v>
      </c>
      <c r="D37" s="237">
        <f t="shared" si="5"/>
        <v>4026</v>
      </c>
      <c r="E37" s="315">
        <v>150</v>
      </c>
      <c r="F37" s="263"/>
      <c r="G37" s="263"/>
      <c r="H37" s="263"/>
      <c r="I37" s="263"/>
      <c r="J37" s="263"/>
      <c r="K37" s="242">
        <f t="shared" si="1"/>
        <v>11496</v>
      </c>
      <c r="L37" s="315">
        <v>2000</v>
      </c>
      <c r="M37" s="315"/>
      <c r="N37" s="315">
        <v>200</v>
      </c>
      <c r="O37" s="315">
        <v>150</v>
      </c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315">
        <v>1342</v>
      </c>
      <c r="AB37" s="315">
        <v>0</v>
      </c>
      <c r="AC37" s="241">
        <f t="shared" si="2"/>
        <v>3692</v>
      </c>
      <c r="AD37" s="336">
        <f t="shared" si="3"/>
        <v>7804</v>
      </c>
      <c r="AF37" s="491"/>
      <c r="AG37" s="10"/>
      <c r="AH37" s="10"/>
      <c r="AI37" s="10"/>
      <c r="AJ37" s="10"/>
      <c r="AK37" s="10"/>
      <c r="AL37" s="10"/>
      <c r="AM37" s="10"/>
    </row>
    <row r="38" spans="1:39" ht="40.5" customHeight="1">
      <c r="A38" s="271">
        <v>21</v>
      </c>
      <c r="B38" s="275" t="s">
        <v>404</v>
      </c>
      <c r="C38" s="275">
        <v>7320</v>
      </c>
      <c r="D38" s="237">
        <f t="shared" si="5"/>
        <v>4026</v>
      </c>
      <c r="E38" s="315">
        <v>150</v>
      </c>
      <c r="F38" s="273"/>
      <c r="G38" s="273"/>
      <c r="H38" s="273"/>
      <c r="I38" s="273"/>
      <c r="J38" s="273"/>
      <c r="K38" s="242">
        <f t="shared" si="1"/>
        <v>11496</v>
      </c>
      <c r="L38" s="315">
        <v>1000</v>
      </c>
      <c r="M38" s="315"/>
      <c r="N38" s="315">
        <v>200</v>
      </c>
      <c r="O38" s="329">
        <v>150</v>
      </c>
      <c r="P38" s="273"/>
      <c r="Q38" s="273"/>
      <c r="R38" s="273"/>
      <c r="S38" s="273"/>
      <c r="T38" s="273"/>
      <c r="U38" s="273"/>
      <c r="V38" s="273"/>
      <c r="W38" s="263"/>
      <c r="X38" s="273"/>
      <c r="Y38" s="273"/>
      <c r="Z38" s="273"/>
      <c r="AA38" s="315">
        <v>871</v>
      </c>
      <c r="AB38" s="315"/>
      <c r="AC38" s="241">
        <f t="shared" si="2"/>
        <v>2221</v>
      </c>
      <c r="AD38" s="336">
        <f t="shared" si="3"/>
        <v>9275</v>
      </c>
      <c r="AF38" s="41"/>
      <c r="AG38" s="10"/>
      <c r="AH38" s="10"/>
      <c r="AI38" s="10"/>
      <c r="AJ38" s="10"/>
      <c r="AK38" s="10"/>
      <c r="AL38" s="10"/>
      <c r="AM38" s="10"/>
    </row>
    <row r="39" spans="1:39" ht="41.25" customHeight="1" thickBot="1">
      <c r="A39" s="291">
        <v>22</v>
      </c>
      <c r="B39" s="311" t="s">
        <v>287</v>
      </c>
      <c r="C39" s="311">
        <v>7320</v>
      </c>
      <c r="D39" s="287">
        <f t="shared" si="5"/>
        <v>4026</v>
      </c>
      <c r="E39" s="341">
        <v>150</v>
      </c>
      <c r="F39" s="345"/>
      <c r="G39" s="345"/>
      <c r="H39" s="345"/>
      <c r="I39" s="345"/>
      <c r="J39" s="345"/>
      <c r="K39" s="244">
        <f t="shared" si="1"/>
        <v>11496</v>
      </c>
      <c r="L39" s="341">
        <v>1250</v>
      </c>
      <c r="M39" s="341"/>
      <c r="N39" s="341">
        <v>300</v>
      </c>
      <c r="O39" s="327">
        <v>150</v>
      </c>
      <c r="P39" s="345"/>
      <c r="Q39" s="345"/>
      <c r="R39" s="345"/>
      <c r="S39" s="345"/>
      <c r="T39" s="345"/>
      <c r="U39" s="345"/>
      <c r="V39" s="345"/>
      <c r="W39" s="282"/>
      <c r="X39" s="345"/>
      <c r="Y39" s="345"/>
      <c r="Z39" s="345"/>
      <c r="AA39" s="341">
        <v>0</v>
      </c>
      <c r="AB39" s="341"/>
      <c r="AC39" s="245">
        <f t="shared" si="2"/>
        <v>1700</v>
      </c>
      <c r="AD39" s="344">
        <f t="shared" si="3"/>
        <v>9796</v>
      </c>
      <c r="AE39" s="10"/>
      <c r="AF39" s="41"/>
      <c r="AG39" s="10"/>
      <c r="AH39" s="10"/>
      <c r="AI39" s="10"/>
      <c r="AJ39" s="10"/>
      <c r="AK39" s="10"/>
      <c r="AL39" s="10"/>
      <c r="AM39" s="10"/>
    </row>
    <row r="40" spans="1:39" s="468" customFormat="1" ht="26.25" customHeight="1" thickBot="1">
      <c r="A40" s="472"/>
      <c r="B40" s="577" t="s">
        <v>210</v>
      </c>
      <c r="C40" s="578">
        <f>SUM(C32:C39)</f>
        <v>200680</v>
      </c>
      <c r="D40" s="579">
        <f>SUM(D32:D39)</f>
        <v>110383</v>
      </c>
      <c r="E40" s="578">
        <f>SUM(E32:E39)</f>
        <v>3300</v>
      </c>
      <c r="F40" s="579">
        <f>SUM(F32:F39)</f>
        <v>300</v>
      </c>
      <c r="G40" s="264"/>
      <c r="H40" s="264"/>
      <c r="I40" s="264"/>
      <c r="J40" s="264"/>
      <c r="K40" s="578">
        <f>SUM(K32:K39)</f>
        <v>314663</v>
      </c>
      <c r="L40" s="578">
        <f>SUM(L32:L39)</f>
        <v>35150</v>
      </c>
      <c r="M40" s="578">
        <f>SUM(M32:M39)</f>
        <v>21240</v>
      </c>
      <c r="N40" s="578">
        <f>SUM(N32:N39)</f>
        <v>5650</v>
      </c>
      <c r="O40" s="578">
        <f>SUM(O32:O39)</f>
        <v>3300</v>
      </c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578">
        <f>SUM(AA32:AA39)</f>
        <v>16569</v>
      </c>
      <c r="AB40" s="580">
        <f>SUM(AB32:AB39)</f>
        <v>0</v>
      </c>
      <c r="AC40" s="578">
        <f>SUM(AC32:AC39)</f>
        <v>81909</v>
      </c>
      <c r="AD40" s="576">
        <f>SUM(AD32:AD39)</f>
        <v>232754</v>
      </c>
      <c r="AE40" s="574"/>
      <c r="AF40" s="560">
        <f>SUM(AF6:AF41)</f>
        <v>189197</v>
      </c>
      <c r="AG40" s="560"/>
      <c r="AH40" s="560"/>
      <c r="AI40" s="574"/>
      <c r="AJ40" s="574" t="e">
        <f>SUM(UP!L38+#REF!+UP!N38+UP!P38+UP!Q38+UP!R38+UP!S38+UP!T38+UP!U38+UP!V38+UP!W38+UP!X38+AE40+AF40+AG40+UP!AA38+AI40)</f>
        <v>#REF!</v>
      </c>
      <c r="AK40" s="560"/>
      <c r="AL40" s="560"/>
      <c r="AM40" s="560"/>
    </row>
    <row r="41" spans="1:39" ht="69" customHeight="1">
      <c r="A41" s="654"/>
      <c r="B41" s="654"/>
      <c r="C41" s="654"/>
      <c r="D41" s="654"/>
      <c r="E41" s="654"/>
      <c r="F41" s="654"/>
      <c r="G41" s="654"/>
      <c r="H41" s="654"/>
      <c r="I41" s="654"/>
      <c r="J41" s="654"/>
      <c r="K41" s="654"/>
      <c r="L41" s="654"/>
      <c r="M41" s="654"/>
      <c r="N41" s="654"/>
      <c r="O41" s="654"/>
      <c r="P41" s="654"/>
      <c r="Q41" s="654"/>
      <c r="R41" s="654"/>
      <c r="S41" s="654"/>
      <c r="T41" s="654"/>
      <c r="U41" s="654"/>
      <c r="V41" s="654"/>
      <c r="W41" s="654"/>
      <c r="X41" s="654"/>
      <c r="Y41" s="654"/>
      <c r="Z41" s="654"/>
      <c r="AA41" s="654"/>
      <c r="AB41" s="654"/>
      <c r="AC41" s="654"/>
      <c r="AD41" s="654"/>
      <c r="AF41" s="41"/>
      <c r="AG41" s="10"/>
      <c r="AH41" s="10"/>
      <c r="AI41" s="10"/>
      <c r="AJ41" s="10"/>
      <c r="AK41" s="10"/>
      <c r="AL41" s="10"/>
      <c r="AM41" s="10"/>
    </row>
    <row r="42" spans="1:39" s="119" customFormat="1" ht="41.25" customHeight="1" thickBot="1">
      <c r="A42" s="541"/>
      <c r="B42" s="543"/>
      <c r="C42" s="543"/>
      <c r="D42" s="544"/>
      <c r="E42" s="545"/>
      <c r="F42" s="557"/>
      <c r="G42" s="557"/>
      <c r="H42" s="557"/>
      <c r="I42" s="557"/>
      <c r="J42" s="557"/>
      <c r="K42" s="546"/>
      <c r="L42" s="545"/>
      <c r="M42" s="545"/>
      <c r="N42" s="545"/>
      <c r="O42" s="545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545"/>
      <c r="AB42" s="545"/>
      <c r="AC42" s="547"/>
      <c r="AD42" s="548"/>
      <c r="AE42" s="575"/>
      <c r="AF42" s="575"/>
      <c r="AG42" s="575"/>
      <c r="AH42" s="575"/>
      <c r="AI42" s="575"/>
      <c r="AJ42" s="575"/>
      <c r="AK42" s="575"/>
      <c r="AL42" s="575"/>
      <c r="AM42" s="575"/>
    </row>
    <row r="43" spans="1:39" s="26" customFormat="1" ht="16.5" thickBot="1">
      <c r="A43" s="549"/>
      <c r="B43" s="550"/>
      <c r="C43" s="558"/>
      <c r="D43" s="552"/>
      <c r="E43" s="553"/>
      <c r="F43" s="553"/>
      <c r="G43" s="553"/>
      <c r="H43" s="552"/>
      <c r="I43" s="552"/>
      <c r="J43" s="552"/>
      <c r="K43" s="546"/>
      <c r="L43" s="552"/>
      <c r="M43" s="552"/>
      <c r="N43" s="552"/>
      <c r="O43" s="552"/>
      <c r="P43" s="484"/>
      <c r="Q43" s="484"/>
      <c r="R43" s="484"/>
      <c r="S43" s="484"/>
      <c r="T43" s="484"/>
      <c r="U43" s="484"/>
      <c r="V43" s="484"/>
      <c r="W43" s="554"/>
      <c r="X43" s="484"/>
      <c r="Y43" s="484"/>
      <c r="Z43" s="484"/>
      <c r="AA43" s="555"/>
      <c r="AB43" s="484"/>
      <c r="AC43" s="552"/>
      <c r="AD43" s="556"/>
      <c r="AE43" s="10"/>
      <c r="AF43" s="10"/>
      <c r="AG43" s="10"/>
      <c r="AH43" s="10"/>
      <c r="AI43" s="10"/>
      <c r="AJ43" s="10"/>
      <c r="AK43" s="10"/>
      <c r="AL43" s="10"/>
      <c r="AM43" s="10"/>
    </row>
    <row r="44" spans="1:39" ht="15.75">
      <c r="A44" s="571"/>
      <c r="B44" s="571"/>
      <c r="C44" s="571"/>
      <c r="D44" s="571"/>
      <c r="E44" s="571"/>
      <c r="F44" s="571"/>
      <c r="G44" s="571"/>
      <c r="H44" s="571"/>
      <c r="I44" s="571"/>
      <c r="J44" s="571"/>
      <c r="K44" s="571"/>
      <c r="L44" s="571"/>
      <c r="M44" s="571"/>
      <c r="N44" s="571"/>
      <c r="O44" s="571"/>
      <c r="P44" s="571"/>
      <c r="Q44" s="571"/>
      <c r="R44" s="571"/>
      <c r="S44" s="571"/>
      <c r="T44" s="571"/>
      <c r="U44" s="571"/>
      <c r="V44" s="571"/>
      <c r="W44" s="571"/>
      <c r="X44" s="571"/>
      <c r="Y44" s="571"/>
      <c r="Z44" s="571"/>
      <c r="AA44" s="571"/>
      <c r="AB44" s="571"/>
      <c r="AC44" s="571"/>
      <c r="AD44" s="571"/>
      <c r="AE44" s="10"/>
      <c r="AF44" s="10"/>
      <c r="AG44" s="10"/>
      <c r="AH44" s="10"/>
      <c r="AI44" s="10"/>
      <c r="AJ44" s="10"/>
      <c r="AK44" s="10"/>
      <c r="AL44" s="10"/>
      <c r="AM44" s="10"/>
    </row>
    <row r="45" spans="1:39" ht="20.25">
      <c r="A45" s="572"/>
      <c r="B45" s="572"/>
      <c r="C45" s="572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572"/>
      <c r="AC45" s="572"/>
      <c r="AD45" s="572"/>
      <c r="AE45" s="10"/>
      <c r="AF45" s="10"/>
      <c r="AG45" s="10"/>
      <c r="AH45" s="10"/>
      <c r="AI45" s="10"/>
      <c r="AJ45" s="10"/>
      <c r="AK45" s="10"/>
      <c r="AL45" s="10"/>
      <c r="AM45" s="10"/>
    </row>
    <row r="46" spans="1:39" ht="12.75">
      <c r="A46" s="567"/>
      <c r="B46" s="567"/>
      <c r="C46" s="567"/>
      <c r="D46" s="568"/>
      <c r="E46" s="540"/>
      <c r="F46" s="540"/>
      <c r="G46" s="567"/>
      <c r="H46" s="567"/>
      <c r="I46" s="567"/>
      <c r="J46" s="567"/>
      <c r="K46" s="537"/>
      <c r="L46" s="569"/>
      <c r="M46" s="569"/>
      <c r="N46" s="569"/>
      <c r="O46" s="569"/>
      <c r="P46" s="569"/>
      <c r="Q46" s="569"/>
      <c r="R46" s="569"/>
      <c r="S46" s="567"/>
      <c r="T46" s="567"/>
      <c r="U46" s="567"/>
      <c r="V46" s="567"/>
      <c r="W46" s="567"/>
      <c r="X46" s="567"/>
      <c r="Y46" s="567"/>
      <c r="Z46" s="567"/>
      <c r="AA46" s="567"/>
      <c r="AB46" s="567"/>
      <c r="AC46" s="567"/>
      <c r="AD46" s="570"/>
      <c r="AE46" s="10"/>
      <c r="AF46" s="10"/>
      <c r="AG46" s="10"/>
      <c r="AH46" s="10"/>
      <c r="AI46" s="10"/>
      <c r="AJ46" s="10"/>
      <c r="AK46" s="10"/>
      <c r="AL46" s="10"/>
      <c r="AM46" s="10"/>
    </row>
    <row r="47" spans="1:39" ht="12.75">
      <c r="A47" s="567"/>
      <c r="B47" s="567"/>
      <c r="C47" s="567"/>
      <c r="D47" s="568"/>
      <c r="E47" s="540"/>
      <c r="F47" s="540"/>
      <c r="G47" s="537"/>
      <c r="H47" s="537"/>
      <c r="I47" s="537"/>
      <c r="J47" s="537"/>
      <c r="K47" s="538"/>
      <c r="L47" s="539"/>
      <c r="M47" s="539"/>
      <c r="N47" s="537"/>
      <c r="O47" s="537"/>
      <c r="P47" s="540"/>
      <c r="Q47" s="539"/>
      <c r="R47" s="539"/>
      <c r="S47" s="539"/>
      <c r="T47" s="539"/>
      <c r="U47" s="540"/>
      <c r="V47" s="540"/>
      <c r="W47" s="540"/>
      <c r="X47" s="540"/>
      <c r="Y47" s="537"/>
      <c r="Z47" s="537"/>
      <c r="AA47" s="537"/>
      <c r="AB47" s="537"/>
      <c r="AC47" s="567"/>
      <c r="AD47" s="570"/>
      <c r="AF47" s="10"/>
      <c r="AG47" s="10"/>
      <c r="AH47" s="10"/>
      <c r="AI47" s="10"/>
      <c r="AJ47" s="10"/>
      <c r="AK47" s="10"/>
      <c r="AL47" s="10"/>
      <c r="AM47" s="10"/>
    </row>
    <row r="48" spans="1:39" ht="15.75">
      <c r="A48" s="549"/>
      <c r="B48" s="550"/>
      <c r="C48" s="551"/>
      <c r="D48" s="552"/>
      <c r="E48" s="553"/>
      <c r="F48" s="553"/>
      <c r="G48" s="553"/>
      <c r="H48" s="552"/>
      <c r="I48" s="552"/>
      <c r="J48" s="552"/>
      <c r="K48" s="552"/>
      <c r="L48" s="552"/>
      <c r="M48" s="552"/>
      <c r="N48" s="552"/>
      <c r="O48" s="552"/>
      <c r="P48" s="484"/>
      <c r="Q48" s="484"/>
      <c r="R48" s="484"/>
      <c r="S48" s="484"/>
      <c r="T48" s="484"/>
      <c r="U48" s="484"/>
      <c r="V48" s="484"/>
      <c r="W48" s="554"/>
      <c r="X48" s="484"/>
      <c r="Y48" s="484"/>
      <c r="Z48" s="484"/>
      <c r="AA48" s="555"/>
      <c r="AB48" s="484"/>
      <c r="AC48" s="552"/>
      <c r="AD48" s="556"/>
      <c r="AF48" s="10"/>
      <c r="AG48" s="10"/>
      <c r="AH48" s="10"/>
      <c r="AI48" s="10"/>
      <c r="AJ48" s="10"/>
      <c r="AK48" s="10"/>
      <c r="AL48" s="10"/>
      <c r="AM48" s="10"/>
    </row>
    <row r="49" spans="1:30" ht="15">
      <c r="A49" s="541"/>
      <c r="B49" s="542"/>
      <c r="C49" s="541"/>
      <c r="D49" s="544"/>
      <c r="E49" s="545"/>
      <c r="F49" s="557"/>
      <c r="G49" s="557"/>
      <c r="H49" s="557"/>
      <c r="I49" s="557"/>
      <c r="J49" s="557"/>
      <c r="K49" s="546"/>
      <c r="L49" s="545"/>
      <c r="M49" s="545"/>
      <c r="N49" s="545"/>
      <c r="O49" s="559"/>
      <c r="P49" s="557"/>
      <c r="Q49" s="557"/>
      <c r="R49" s="557"/>
      <c r="S49" s="557"/>
      <c r="T49" s="557"/>
      <c r="U49" s="557"/>
      <c r="V49" s="557"/>
      <c r="W49" s="300"/>
      <c r="X49" s="557"/>
      <c r="Y49" s="557"/>
      <c r="Z49" s="557"/>
      <c r="AA49" s="545"/>
      <c r="AB49" s="545"/>
      <c r="AC49" s="547"/>
      <c r="AD49" s="548"/>
    </row>
    <row r="50" spans="1:30" ht="15">
      <c r="A50" s="541"/>
      <c r="B50" s="543"/>
      <c r="C50" s="541"/>
      <c r="D50" s="544"/>
      <c r="E50" s="545"/>
      <c r="F50" s="557"/>
      <c r="G50" s="557"/>
      <c r="H50" s="557"/>
      <c r="I50" s="557"/>
      <c r="J50" s="557"/>
      <c r="K50" s="546"/>
      <c r="L50" s="545"/>
      <c r="M50" s="545"/>
      <c r="N50" s="545"/>
      <c r="O50" s="559"/>
      <c r="P50" s="557"/>
      <c r="Q50" s="557"/>
      <c r="R50" s="557"/>
      <c r="S50" s="557"/>
      <c r="T50" s="557"/>
      <c r="U50" s="557"/>
      <c r="V50" s="557"/>
      <c r="W50" s="300"/>
      <c r="X50" s="557"/>
      <c r="Y50" s="557"/>
      <c r="Z50" s="557"/>
      <c r="AA50" s="545"/>
      <c r="AB50" s="545"/>
      <c r="AC50" s="547"/>
      <c r="AD50" s="548"/>
    </row>
    <row r="51" spans="1:30" ht="15">
      <c r="A51" s="541"/>
      <c r="B51" s="543"/>
      <c r="C51" s="541"/>
      <c r="D51" s="544"/>
      <c r="E51" s="545"/>
      <c r="F51" s="557"/>
      <c r="G51" s="557"/>
      <c r="H51" s="557"/>
      <c r="I51" s="557"/>
      <c r="J51" s="557"/>
      <c r="K51" s="546"/>
      <c r="L51" s="545"/>
      <c r="M51" s="545"/>
      <c r="N51" s="545"/>
      <c r="O51" s="559"/>
      <c r="P51" s="557"/>
      <c r="Q51" s="557"/>
      <c r="R51" s="557"/>
      <c r="S51" s="557"/>
      <c r="T51" s="557"/>
      <c r="U51" s="557"/>
      <c r="V51" s="557"/>
      <c r="W51" s="300"/>
      <c r="X51" s="557"/>
      <c r="Y51" s="557"/>
      <c r="Z51" s="557"/>
      <c r="AA51" s="545"/>
      <c r="AB51" s="545"/>
      <c r="AC51" s="547"/>
      <c r="AD51" s="548"/>
    </row>
    <row r="52" spans="1:30" ht="15">
      <c r="A52" s="541"/>
      <c r="B52" s="543"/>
      <c r="C52" s="541"/>
      <c r="D52" s="544"/>
      <c r="E52" s="545"/>
      <c r="F52" s="557"/>
      <c r="G52" s="557"/>
      <c r="H52" s="557"/>
      <c r="I52" s="557"/>
      <c r="J52" s="557"/>
      <c r="K52" s="546"/>
      <c r="L52" s="545"/>
      <c r="M52" s="545"/>
      <c r="N52" s="545"/>
      <c r="O52" s="559"/>
      <c r="P52" s="557"/>
      <c r="Q52" s="557"/>
      <c r="R52" s="557"/>
      <c r="S52" s="557"/>
      <c r="T52" s="557"/>
      <c r="U52" s="557"/>
      <c r="V52" s="557"/>
      <c r="W52" s="300"/>
      <c r="X52" s="557"/>
      <c r="Y52" s="557"/>
      <c r="Z52" s="557"/>
      <c r="AA52" s="545"/>
      <c r="AB52" s="545"/>
      <c r="AC52" s="547"/>
      <c r="AD52" s="548"/>
    </row>
    <row r="53" spans="1:30" ht="15">
      <c r="A53" s="541"/>
      <c r="B53" s="542"/>
      <c r="C53" s="541"/>
      <c r="D53" s="544"/>
      <c r="E53" s="545"/>
      <c r="F53" s="300"/>
      <c r="G53" s="300"/>
      <c r="H53" s="300"/>
      <c r="I53" s="300"/>
      <c r="J53" s="300"/>
      <c r="K53" s="546"/>
      <c r="L53" s="545"/>
      <c r="M53" s="545"/>
      <c r="N53" s="545"/>
      <c r="O53" s="545"/>
      <c r="P53" s="300"/>
      <c r="Q53" s="300"/>
      <c r="R53" s="300"/>
      <c r="S53" s="300"/>
      <c r="T53" s="300"/>
      <c r="U53" s="300"/>
      <c r="V53" s="300"/>
      <c r="W53" s="300"/>
      <c r="X53" s="300"/>
      <c r="Y53" s="300"/>
      <c r="Z53" s="300"/>
      <c r="AA53" s="545"/>
      <c r="AB53" s="545"/>
      <c r="AC53" s="547"/>
      <c r="AD53" s="548"/>
    </row>
    <row r="54" spans="1:30" ht="15">
      <c r="A54" s="541"/>
      <c r="B54" s="543"/>
      <c r="C54" s="541"/>
      <c r="D54" s="544"/>
      <c r="E54" s="545"/>
      <c r="F54" s="557"/>
      <c r="G54" s="557"/>
      <c r="H54" s="557"/>
      <c r="I54" s="557"/>
      <c r="J54" s="557"/>
      <c r="K54" s="546"/>
      <c r="L54" s="545"/>
      <c r="M54" s="545"/>
      <c r="N54" s="545"/>
      <c r="O54" s="559"/>
      <c r="P54" s="557"/>
      <c r="Q54" s="557"/>
      <c r="R54" s="557"/>
      <c r="S54" s="557"/>
      <c r="T54" s="557"/>
      <c r="U54" s="557"/>
      <c r="V54" s="557"/>
      <c r="W54" s="300"/>
      <c r="X54" s="557"/>
      <c r="Y54" s="557"/>
      <c r="Z54" s="557"/>
      <c r="AA54" s="545"/>
      <c r="AB54" s="545"/>
      <c r="AC54" s="547"/>
      <c r="AD54" s="548"/>
    </row>
    <row r="55" spans="1:30" ht="42.75" customHeight="1">
      <c r="A55" s="541"/>
      <c r="B55" s="543"/>
      <c r="C55" s="541"/>
      <c r="D55" s="544"/>
      <c r="E55" s="545"/>
      <c r="F55" s="557"/>
      <c r="G55" s="557"/>
      <c r="H55" s="557"/>
      <c r="I55" s="557"/>
      <c r="J55" s="557"/>
      <c r="K55" s="546"/>
      <c r="L55" s="545"/>
      <c r="M55" s="545"/>
      <c r="N55" s="545"/>
      <c r="O55" s="559"/>
      <c r="P55" s="557"/>
      <c r="Q55" s="557"/>
      <c r="R55" s="557"/>
      <c r="S55" s="557"/>
      <c r="T55" s="557"/>
      <c r="U55" s="557"/>
      <c r="V55" s="557"/>
      <c r="W55" s="300"/>
      <c r="X55" s="557"/>
      <c r="Y55" s="557"/>
      <c r="Z55" s="557"/>
      <c r="AA55" s="545"/>
      <c r="AB55" s="545"/>
      <c r="AC55" s="547"/>
      <c r="AD55" s="548"/>
    </row>
    <row r="56" spans="1:30" ht="18.75">
      <c r="A56" s="560"/>
      <c r="B56" s="561"/>
      <c r="C56" s="554"/>
      <c r="D56" s="562"/>
      <c r="E56" s="563"/>
      <c r="F56" s="562"/>
      <c r="G56" s="97"/>
      <c r="H56" s="97"/>
      <c r="I56" s="97"/>
      <c r="J56" s="97"/>
      <c r="K56" s="563"/>
      <c r="L56" s="563"/>
      <c r="M56" s="563"/>
      <c r="N56" s="563"/>
      <c r="O56" s="563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563"/>
      <c r="AB56" s="564"/>
      <c r="AC56" s="563"/>
      <c r="AD56" s="565"/>
    </row>
    <row r="57" spans="1:30" ht="15">
      <c r="A57" s="573"/>
      <c r="B57" s="573"/>
      <c r="C57" s="573"/>
      <c r="D57" s="573"/>
      <c r="E57" s="573"/>
      <c r="F57" s="573"/>
      <c r="G57" s="573"/>
      <c r="H57" s="573"/>
      <c r="I57" s="573"/>
      <c r="J57" s="573"/>
      <c r="K57" s="573"/>
      <c r="L57" s="573"/>
      <c r="M57" s="573"/>
      <c r="N57" s="573"/>
      <c r="O57" s="573"/>
      <c r="P57" s="573"/>
      <c r="Q57" s="573"/>
      <c r="R57" s="573"/>
      <c r="S57" s="573"/>
      <c r="T57" s="573"/>
      <c r="U57" s="573"/>
      <c r="V57" s="573"/>
      <c r="W57" s="573"/>
      <c r="X57" s="573"/>
      <c r="Y57" s="573"/>
      <c r="Z57" s="573"/>
      <c r="AA57" s="573"/>
      <c r="AB57" s="573"/>
      <c r="AC57" s="573"/>
      <c r="AD57" s="573"/>
    </row>
    <row r="58" spans="1:30" ht="12.75">
      <c r="A58" s="10"/>
      <c r="B58" s="10"/>
      <c r="C58" s="566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</row>
    <row r="59" spans="1:30" ht="12.75">
      <c r="A59" s="10"/>
      <c r="B59" s="10"/>
      <c r="C59" s="566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</row>
    <row r="60" spans="1:30" ht="12.75">
      <c r="A60" s="10"/>
      <c r="B60" s="10"/>
      <c r="C60" s="566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</row>
    <row r="61" spans="1:30" ht="12.75">
      <c r="A61" s="10"/>
      <c r="B61" s="10"/>
      <c r="C61" s="566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</row>
    <row r="62" spans="1:30" ht="12.75">
      <c r="A62" s="10"/>
      <c r="B62" s="10"/>
      <c r="C62" s="566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</row>
    <row r="63" spans="1:30" ht="12.75">
      <c r="A63" s="10"/>
      <c r="B63" s="10"/>
      <c r="C63" s="566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</row>
    <row r="64" spans="1:30" ht="12.75">
      <c r="A64" s="10"/>
      <c r="B64" s="10"/>
      <c r="C64" s="566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</row>
    <row r="65" spans="1:30" ht="12.75">
      <c r="A65" s="10"/>
      <c r="B65" s="10"/>
      <c r="C65" s="566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</row>
    <row r="66" spans="1:30" ht="12.75">
      <c r="A66" s="10"/>
      <c r="B66" s="10"/>
      <c r="C66" s="566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</row>
    <row r="67" spans="1:30" ht="12.75">
      <c r="A67" s="10"/>
      <c r="B67" s="10"/>
      <c r="C67" s="566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</row>
    <row r="68" spans="1:30" ht="12.75">
      <c r="A68" s="10"/>
      <c r="B68" s="10"/>
      <c r="C68" s="566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</row>
    <row r="69" spans="1:30" ht="12.75">
      <c r="A69" s="10"/>
      <c r="B69" s="10"/>
      <c r="C69" s="566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</row>
    <row r="70" spans="1:30" ht="12.75">
      <c r="A70" s="10"/>
      <c r="B70" s="10"/>
      <c r="C70" s="566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</row>
  </sheetData>
  <mergeCells count="40">
    <mergeCell ref="A30:A31"/>
    <mergeCell ref="B30:B31"/>
    <mergeCell ref="C30:C31"/>
    <mergeCell ref="D30:D31"/>
    <mergeCell ref="A15:AD15"/>
    <mergeCell ref="A16:A17"/>
    <mergeCell ref="B16:B17"/>
    <mergeCell ref="C16:C17"/>
    <mergeCell ref="D16:D17"/>
    <mergeCell ref="E16:E17"/>
    <mergeCell ref="F16:F17"/>
    <mergeCell ref="S16:AB16"/>
    <mergeCell ref="AC16:AC17"/>
    <mergeCell ref="AD16:AD17"/>
    <mergeCell ref="A28:AD28"/>
    <mergeCell ref="L30:R30"/>
    <mergeCell ref="S30:AB30"/>
    <mergeCell ref="AC30:AC31"/>
    <mergeCell ref="AD30:AD31"/>
    <mergeCell ref="A29:AD29"/>
    <mergeCell ref="E30:E31"/>
    <mergeCell ref="F30:F31"/>
    <mergeCell ref="G30:J30"/>
    <mergeCell ref="A41:AD41"/>
    <mergeCell ref="F3:F4"/>
    <mergeCell ref="G3:J3"/>
    <mergeCell ref="L3:R3"/>
    <mergeCell ref="S3:AB3"/>
    <mergeCell ref="AC3:AC4"/>
    <mergeCell ref="AD3:AD4"/>
    <mergeCell ref="G16:J16"/>
    <mergeCell ref="L16:R16"/>
    <mergeCell ref="A14:AD14"/>
    <mergeCell ref="A1:AD1"/>
    <mergeCell ref="A2:AD2"/>
    <mergeCell ref="A3:A4"/>
    <mergeCell ref="B3:B4"/>
    <mergeCell ref="C3:C4"/>
    <mergeCell ref="D3:D4"/>
    <mergeCell ref="E3:E4"/>
  </mergeCells>
  <printOptions/>
  <pageMargins left="1.5" right="1.5" top="1" bottom="1" header="0.511811023622047" footer="0.511811023622047"/>
  <pageSetup horizontalDpi="240" verticalDpi="240" orientation="landscape" paperSize="5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8"/>
  <sheetViews>
    <sheetView workbookViewId="0" topLeftCell="A7">
      <selection activeCell="C9" sqref="C9:C30"/>
    </sheetView>
  </sheetViews>
  <sheetFormatPr defaultColWidth="9.140625" defaultRowHeight="12.75"/>
  <cols>
    <col min="1" max="1" width="4.28125" style="0" customWidth="1"/>
    <col min="2" max="2" width="12.140625" style="0" customWidth="1"/>
    <col min="3" max="3" width="20.8515625" style="0" customWidth="1"/>
    <col min="4" max="4" width="7.140625" style="0" customWidth="1"/>
    <col min="5" max="5" width="7.57421875" style="0" customWidth="1"/>
    <col min="6" max="6" width="8.140625" style="0" customWidth="1"/>
    <col min="8" max="8" width="9.00390625" style="0" customWidth="1"/>
    <col min="11" max="11" width="10.28125" style="0" customWidth="1"/>
    <col min="12" max="12" width="11.00390625" style="0" customWidth="1"/>
    <col min="13" max="13" width="8.57421875" style="0" customWidth="1"/>
    <col min="14" max="14" width="9.7109375" style="0" customWidth="1"/>
    <col min="15" max="15" width="8.140625" style="0" customWidth="1"/>
    <col min="16" max="16" width="0.5625" style="0" hidden="1" customWidth="1"/>
    <col min="17" max="17" width="0.2890625" style="0" hidden="1" customWidth="1"/>
  </cols>
  <sheetData>
    <row r="1" spans="1:17" ht="30" customHeight="1">
      <c r="A1" s="681" t="s">
        <v>28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2"/>
    </row>
    <row r="2" spans="1:17" ht="16.5" customHeight="1">
      <c r="A2" s="683" t="s">
        <v>186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</row>
    <row r="3" spans="1:17" ht="18" customHeight="1">
      <c r="A3" s="683" t="s">
        <v>203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  <c r="Q3" s="683"/>
    </row>
    <row r="4" spans="1:17" ht="17.25" customHeight="1">
      <c r="A4" s="683" t="s">
        <v>432</v>
      </c>
      <c r="B4" s="683"/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  <c r="N4" s="683"/>
      <c r="O4" s="683"/>
      <c r="P4" s="683"/>
      <c r="Q4" s="683"/>
    </row>
    <row r="5" spans="1:17" ht="15.75" customHeight="1">
      <c r="A5" s="678" t="s">
        <v>31</v>
      </c>
      <c r="B5" s="678" t="s">
        <v>32</v>
      </c>
      <c r="C5" s="679" t="s">
        <v>33</v>
      </c>
      <c r="D5" s="680" t="s">
        <v>34</v>
      </c>
      <c r="E5" s="680" t="s">
        <v>50</v>
      </c>
      <c r="F5" s="684" t="s">
        <v>51</v>
      </c>
      <c r="G5" s="684"/>
      <c r="H5" s="684"/>
      <c r="I5" s="684"/>
      <c r="J5" s="684"/>
      <c r="K5" s="685"/>
      <c r="L5" s="687" t="s">
        <v>231</v>
      </c>
      <c r="M5" s="686" t="s">
        <v>58</v>
      </c>
      <c r="N5" s="680" t="s">
        <v>59</v>
      </c>
      <c r="O5" s="680" t="s">
        <v>60</v>
      </c>
      <c r="P5" s="414"/>
      <c r="Q5" s="414"/>
    </row>
    <row r="6" spans="1:17" ht="23.25" customHeight="1">
      <c r="A6" s="678"/>
      <c r="B6" s="678"/>
      <c r="C6" s="679"/>
      <c r="D6" s="680"/>
      <c r="E6" s="680"/>
      <c r="F6" s="684" t="s">
        <v>52</v>
      </c>
      <c r="G6" s="684"/>
      <c r="H6" s="684" t="s">
        <v>53</v>
      </c>
      <c r="I6" s="684"/>
      <c r="J6" s="684"/>
      <c r="K6" s="450" t="s">
        <v>202</v>
      </c>
      <c r="L6" s="688"/>
      <c r="M6" s="686"/>
      <c r="N6" s="680"/>
      <c r="O6" s="680"/>
      <c r="P6" s="414"/>
      <c r="Q6" s="414"/>
    </row>
    <row r="7" spans="1:17" ht="55.5" customHeight="1">
      <c r="A7" s="678"/>
      <c r="B7" s="678"/>
      <c r="C7" s="679"/>
      <c r="D7" s="680"/>
      <c r="E7" s="680"/>
      <c r="F7" s="448" t="s">
        <v>55</v>
      </c>
      <c r="G7" s="448" t="s">
        <v>56</v>
      </c>
      <c r="H7" s="451" t="s">
        <v>57</v>
      </c>
      <c r="I7" s="448" t="s">
        <v>55</v>
      </c>
      <c r="J7" s="448" t="s">
        <v>56</v>
      </c>
      <c r="K7" s="452"/>
      <c r="L7" s="689"/>
      <c r="M7" s="686"/>
      <c r="N7" s="680"/>
      <c r="O7" s="680"/>
      <c r="P7" s="414"/>
      <c r="Q7" s="414"/>
    </row>
    <row r="8" spans="1:17" ht="10.5" customHeight="1">
      <c r="A8" s="449">
        <v>1</v>
      </c>
      <c r="B8" s="449">
        <v>2</v>
      </c>
      <c r="C8" s="453">
        <v>3</v>
      </c>
      <c r="D8" s="449">
        <v>4</v>
      </c>
      <c r="E8" s="449">
        <v>5</v>
      </c>
      <c r="F8" s="449">
        <v>6</v>
      </c>
      <c r="G8" s="449">
        <v>7</v>
      </c>
      <c r="H8" s="449">
        <v>8</v>
      </c>
      <c r="I8" s="449">
        <v>9</v>
      </c>
      <c r="J8" s="449">
        <v>10</v>
      </c>
      <c r="K8" s="448">
        <v>11</v>
      </c>
      <c r="L8" s="454">
        <v>12</v>
      </c>
      <c r="M8" s="455">
        <v>13</v>
      </c>
      <c r="N8" s="455">
        <v>14</v>
      </c>
      <c r="O8" s="455">
        <v>15</v>
      </c>
      <c r="P8" s="414"/>
      <c r="Q8" s="414"/>
    </row>
    <row r="9" spans="1:17" ht="12.75">
      <c r="A9" s="417">
        <v>1</v>
      </c>
      <c r="B9" s="456" t="s">
        <v>410</v>
      </c>
      <c r="C9" s="3" t="s">
        <v>369</v>
      </c>
      <c r="D9" s="417">
        <v>11910</v>
      </c>
      <c r="E9" s="417"/>
      <c r="F9" s="417">
        <v>3500</v>
      </c>
      <c r="G9" s="457">
        <v>40033</v>
      </c>
      <c r="H9" s="449" t="s">
        <v>320</v>
      </c>
      <c r="I9" s="417">
        <v>3400</v>
      </c>
      <c r="J9" s="457">
        <v>40033</v>
      </c>
      <c r="K9" s="417"/>
      <c r="L9" s="417">
        <f>F9+I9+K9</f>
        <v>6900</v>
      </c>
      <c r="M9" s="417"/>
      <c r="N9" s="417"/>
      <c r="O9" s="417"/>
      <c r="P9" s="414"/>
      <c r="Q9" s="414"/>
    </row>
    <row r="10" spans="1:17" ht="12.75">
      <c r="A10" s="417">
        <v>2</v>
      </c>
      <c r="B10" s="456" t="s">
        <v>411</v>
      </c>
      <c r="C10" s="3" t="s">
        <v>370</v>
      </c>
      <c r="D10" s="417">
        <v>10790</v>
      </c>
      <c r="E10" s="417"/>
      <c r="F10" s="417">
        <v>3500</v>
      </c>
      <c r="G10" s="457">
        <v>40033</v>
      </c>
      <c r="H10" s="449" t="s">
        <v>324</v>
      </c>
      <c r="I10" s="417">
        <v>2250</v>
      </c>
      <c r="J10" s="457">
        <v>40033</v>
      </c>
      <c r="K10" s="417"/>
      <c r="L10" s="417">
        <f aca="true" t="shared" si="0" ref="L10:L30">F10+I10+K10</f>
        <v>5750</v>
      </c>
      <c r="M10" s="417"/>
      <c r="N10" s="417"/>
      <c r="O10" s="417"/>
      <c r="P10" s="414"/>
      <c r="Q10" s="414"/>
    </row>
    <row r="11" spans="1:17" ht="12.75">
      <c r="A11" s="417">
        <v>3</v>
      </c>
      <c r="B11" s="456" t="s">
        <v>412</v>
      </c>
      <c r="C11" s="3" t="s">
        <v>371</v>
      </c>
      <c r="D11" s="417">
        <v>10070</v>
      </c>
      <c r="E11" s="417"/>
      <c r="F11" s="417">
        <v>1750</v>
      </c>
      <c r="G11" s="457">
        <v>40033</v>
      </c>
      <c r="H11" s="449" t="s">
        <v>324</v>
      </c>
      <c r="I11" s="417">
        <v>1380</v>
      </c>
      <c r="J11" s="457">
        <v>40033</v>
      </c>
      <c r="K11" s="417"/>
      <c r="L11" s="417">
        <f t="shared" si="0"/>
        <v>3130</v>
      </c>
      <c r="M11" s="417"/>
      <c r="N11" s="417"/>
      <c r="O11" s="417"/>
      <c r="P11" s="414"/>
      <c r="Q11" s="414"/>
    </row>
    <row r="12" spans="1:17" ht="12.75">
      <c r="A12" s="417">
        <v>4</v>
      </c>
      <c r="B12" s="456" t="s">
        <v>413</v>
      </c>
      <c r="C12" s="3" t="s">
        <v>372</v>
      </c>
      <c r="D12" s="417">
        <v>11630</v>
      </c>
      <c r="E12" s="417"/>
      <c r="F12" s="417">
        <v>3500</v>
      </c>
      <c r="G12" s="457">
        <v>40033</v>
      </c>
      <c r="H12" s="458"/>
      <c r="I12" s="417">
        <v>0</v>
      </c>
      <c r="J12" s="457">
        <v>40033</v>
      </c>
      <c r="K12" s="417"/>
      <c r="L12" s="417">
        <f t="shared" si="0"/>
        <v>3500</v>
      </c>
      <c r="M12" s="417"/>
      <c r="N12" s="417"/>
      <c r="O12" s="417"/>
      <c r="P12" s="414"/>
      <c r="Q12" s="414"/>
    </row>
    <row r="13" spans="1:17" ht="12.75">
      <c r="A13" s="417">
        <v>5</v>
      </c>
      <c r="B13" s="456" t="s">
        <v>414</v>
      </c>
      <c r="C13" s="3" t="s">
        <v>373</v>
      </c>
      <c r="D13" s="417">
        <v>9190</v>
      </c>
      <c r="E13" s="417"/>
      <c r="F13" s="417">
        <v>1000</v>
      </c>
      <c r="G13" s="457">
        <v>40033</v>
      </c>
      <c r="H13" s="458" t="s">
        <v>291</v>
      </c>
      <c r="I13" s="417">
        <v>2630</v>
      </c>
      <c r="J13" s="457">
        <v>40033</v>
      </c>
      <c r="K13" s="417"/>
      <c r="L13" s="417">
        <f t="shared" si="0"/>
        <v>3630</v>
      </c>
      <c r="M13" s="417"/>
      <c r="N13" s="417"/>
      <c r="O13" s="417"/>
      <c r="P13" s="414"/>
      <c r="Q13" s="414"/>
    </row>
    <row r="14" spans="1:17" ht="12.75">
      <c r="A14" s="417">
        <v>6</v>
      </c>
      <c r="B14" s="456" t="s">
        <v>415</v>
      </c>
      <c r="C14" s="3" t="s">
        <v>374</v>
      </c>
      <c r="D14" s="417">
        <v>9190</v>
      </c>
      <c r="E14" s="417"/>
      <c r="F14" s="417">
        <v>1500</v>
      </c>
      <c r="G14" s="457">
        <v>40033</v>
      </c>
      <c r="H14" s="458"/>
      <c r="I14" s="417"/>
      <c r="J14" s="457">
        <v>40033</v>
      </c>
      <c r="K14" s="417"/>
      <c r="L14" s="417">
        <f t="shared" si="0"/>
        <v>1500</v>
      </c>
      <c r="M14" s="417"/>
      <c r="N14" s="417"/>
      <c r="O14" s="417"/>
      <c r="P14" s="414"/>
      <c r="Q14" s="414"/>
    </row>
    <row r="15" spans="1:17" ht="12.75">
      <c r="A15" s="417">
        <v>7</v>
      </c>
      <c r="B15" s="456" t="s">
        <v>416</v>
      </c>
      <c r="C15" s="3" t="s">
        <v>375</v>
      </c>
      <c r="D15" s="417">
        <v>8990</v>
      </c>
      <c r="E15" s="417"/>
      <c r="F15" s="417">
        <v>1200</v>
      </c>
      <c r="G15" s="457">
        <v>40033</v>
      </c>
      <c r="H15" s="458" t="s">
        <v>294</v>
      </c>
      <c r="I15" s="417">
        <v>3100</v>
      </c>
      <c r="J15" s="457">
        <v>40033</v>
      </c>
      <c r="K15" s="417"/>
      <c r="L15" s="417">
        <f t="shared" si="0"/>
        <v>4300</v>
      </c>
      <c r="M15" s="417"/>
      <c r="N15" s="417"/>
      <c r="O15" s="417"/>
      <c r="P15" s="414"/>
      <c r="Q15" s="414"/>
    </row>
    <row r="16" spans="1:17" ht="12.75">
      <c r="A16" s="417">
        <v>8</v>
      </c>
      <c r="B16" s="456" t="s">
        <v>417</v>
      </c>
      <c r="C16" s="3" t="s">
        <v>376</v>
      </c>
      <c r="D16" s="417">
        <v>7990</v>
      </c>
      <c r="E16" s="417"/>
      <c r="F16" s="417">
        <v>2200</v>
      </c>
      <c r="G16" s="457">
        <v>40033</v>
      </c>
      <c r="H16" s="458"/>
      <c r="I16" s="417">
        <v>0</v>
      </c>
      <c r="J16" s="457">
        <v>40033</v>
      </c>
      <c r="K16" s="417"/>
      <c r="L16" s="417">
        <f t="shared" si="0"/>
        <v>2200</v>
      </c>
      <c r="M16" s="417"/>
      <c r="N16" s="417"/>
      <c r="O16" s="417"/>
      <c r="P16" s="414"/>
      <c r="Q16" s="414"/>
    </row>
    <row r="17" spans="1:17" ht="12.75">
      <c r="A17" s="417">
        <v>9</v>
      </c>
      <c r="B17" s="456" t="s">
        <v>418</v>
      </c>
      <c r="C17" s="3" t="s">
        <v>377</v>
      </c>
      <c r="D17" s="417">
        <v>8790</v>
      </c>
      <c r="E17" s="417"/>
      <c r="F17" s="417">
        <v>1500</v>
      </c>
      <c r="G17" s="457">
        <v>40033</v>
      </c>
      <c r="H17" s="458" t="s">
        <v>291</v>
      </c>
      <c r="I17" s="417">
        <v>1380</v>
      </c>
      <c r="J17" s="457">
        <v>40033</v>
      </c>
      <c r="K17" s="417"/>
      <c r="L17" s="417">
        <f t="shared" si="0"/>
        <v>2880</v>
      </c>
      <c r="M17" s="417"/>
      <c r="N17" s="417"/>
      <c r="O17" s="417"/>
      <c r="P17" s="414"/>
      <c r="Q17" s="414"/>
    </row>
    <row r="18" spans="1:17" ht="12.75">
      <c r="A18" s="417">
        <v>10</v>
      </c>
      <c r="B18" s="456" t="s">
        <v>419</v>
      </c>
      <c r="C18" s="3" t="s">
        <v>378</v>
      </c>
      <c r="D18" s="417">
        <v>8190</v>
      </c>
      <c r="E18" s="417"/>
      <c r="F18" s="417">
        <v>1000</v>
      </c>
      <c r="G18" s="457">
        <v>40033</v>
      </c>
      <c r="H18" s="458" t="s">
        <v>319</v>
      </c>
      <c r="I18" s="417">
        <v>1250</v>
      </c>
      <c r="J18" s="457">
        <v>40033</v>
      </c>
      <c r="K18" s="417"/>
      <c r="L18" s="417">
        <f t="shared" si="0"/>
        <v>2250</v>
      </c>
      <c r="M18" s="417"/>
      <c r="N18" s="417"/>
      <c r="O18" s="417"/>
      <c r="P18" s="414"/>
      <c r="Q18" s="414"/>
    </row>
    <row r="19" spans="1:17" ht="12.75">
      <c r="A19" s="417">
        <v>11</v>
      </c>
      <c r="B19" s="456" t="s">
        <v>420</v>
      </c>
      <c r="C19" s="3" t="s">
        <v>379</v>
      </c>
      <c r="D19" s="417">
        <v>10070</v>
      </c>
      <c r="E19" s="417"/>
      <c r="F19" s="417">
        <v>1000</v>
      </c>
      <c r="G19" s="457">
        <v>40033</v>
      </c>
      <c r="H19" s="449"/>
      <c r="I19" s="417"/>
      <c r="J19" s="457">
        <v>40033</v>
      </c>
      <c r="K19" s="417"/>
      <c r="L19" s="417">
        <f t="shared" si="0"/>
        <v>1000</v>
      </c>
      <c r="M19" s="417"/>
      <c r="N19" s="417"/>
      <c r="O19" s="417"/>
      <c r="P19" s="414"/>
      <c r="Q19" s="414"/>
    </row>
    <row r="20" spans="1:17" ht="12.75">
      <c r="A20" s="417">
        <v>12</v>
      </c>
      <c r="B20" s="456" t="s">
        <v>421</v>
      </c>
      <c r="C20" s="3" t="s">
        <v>380</v>
      </c>
      <c r="D20" s="417">
        <v>9590</v>
      </c>
      <c r="E20" s="417"/>
      <c r="F20" s="417">
        <v>1200</v>
      </c>
      <c r="G20" s="457">
        <v>40033</v>
      </c>
      <c r="H20" s="449" t="s">
        <v>291</v>
      </c>
      <c r="I20" s="417">
        <v>1300</v>
      </c>
      <c r="J20" s="457">
        <v>40033</v>
      </c>
      <c r="K20" s="417"/>
      <c r="L20" s="417">
        <f t="shared" si="0"/>
        <v>2500</v>
      </c>
      <c r="M20" s="417"/>
      <c r="N20" s="417"/>
      <c r="O20" s="417"/>
      <c r="P20" s="414"/>
      <c r="Q20" s="414"/>
    </row>
    <row r="21" spans="1:17" ht="12.75">
      <c r="A21" s="417">
        <v>13</v>
      </c>
      <c r="B21" s="456" t="s">
        <v>422</v>
      </c>
      <c r="C21" s="3" t="s">
        <v>381</v>
      </c>
      <c r="D21" s="417">
        <v>10550</v>
      </c>
      <c r="E21" s="417"/>
      <c r="F21" s="417">
        <v>1000</v>
      </c>
      <c r="G21" s="457">
        <v>40033</v>
      </c>
      <c r="H21" s="449" t="s">
        <v>325</v>
      </c>
      <c r="I21" s="417">
        <v>2500</v>
      </c>
      <c r="J21" s="457">
        <v>40033</v>
      </c>
      <c r="K21" s="417"/>
      <c r="L21" s="417">
        <f t="shared" si="0"/>
        <v>3500</v>
      </c>
      <c r="M21" s="417"/>
      <c r="N21" s="417"/>
      <c r="O21" s="417"/>
      <c r="P21" s="414"/>
      <c r="Q21" s="414"/>
    </row>
    <row r="22" spans="1:17" ht="12.75">
      <c r="A22" s="417">
        <v>14</v>
      </c>
      <c r="B22" s="456" t="s">
        <v>423</v>
      </c>
      <c r="C22" s="3" t="s">
        <v>382</v>
      </c>
      <c r="D22" s="417">
        <v>9830</v>
      </c>
      <c r="E22" s="417"/>
      <c r="F22" s="417">
        <v>2000</v>
      </c>
      <c r="G22" s="457">
        <v>40033</v>
      </c>
      <c r="H22" s="458"/>
      <c r="I22" s="417">
        <v>0</v>
      </c>
      <c r="J22" s="457">
        <v>40033</v>
      </c>
      <c r="K22" s="417"/>
      <c r="L22" s="417">
        <f t="shared" si="0"/>
        <v>2000</v>
      </c>
      <c r="M22" s="417"/>
      <c r="N22" s="417"/>
      <c r="O22" s="417"/>
      <c r="P22" s="414"/>
      <c r="Q22" s="414"/>
    </row>
    <row r="23" spans="1:17" ht="12.75">
      <c r="A23" s="417">
        <v>15</v>
      </c>
      <c r="B23" s="456" t="s">
        <v>424</v>
      </c>
      <c r="C23" s="3" t="s">
        <v>383</v>
      </c>
      <c r="D23" s="417">
        <v>7160</v>
      </c>
      <c r="E23" s="417"/>
      <c r="F23" s="417">
        <v>1000</v>
      </c>
      <c r="G23" s="457">
        <v>40033</v>
      </c>
      <c r="H23" s="449"/>
      <c r="I23" s="417">
        <v>0</v>
      </c>
      <c r="J23" s="457">
        <v>40033</v>
      </c>
      <c r="K23" s="417"/>
      <c r="L23" s="417">
        <f t="shared" si="0"/>
        <v>1000</v>
      </c>
      <c r="M23" s="417"/>
      <c r="N23" s="417"/>
      <c r="O23" s="417"/>
      <c r="P23" s="414"/>
      <c r="Q23" s="414"/>
    </row>
    <row r="24" spans="1:17" ht="12.75">
      <c r="A24" s="417">
        <v>16</v>
      </c>
      <c r="B24" s="456" t="s">
        <v>425</v>
      </c>
      <c r="C24" s="3" t="s">
        <v>384</v>
      </c>
      <c r="D24" s="417">
        <v>7160</v>
      </c>
      <c r="E24" s="417"/>
      <c r="F24" s="417">
        <v>2000</v>
      </c>
      <c r="G24" s="457">
        <v>40033</v>
      </c>
      <c r="H24" s="449"/>
      <c r="I24" s="417">
        <v>0</v>
      </c>
      <c r="J24" s="457">
        <v>40033</v>
      </c>
      <c r="K24" s="417"/>
      <c r="L24" s="417">
        <f t="shared" si="0"/>
        <v>2000</v>
      </c>
      <c r="M24" s="417"/>
      <c r="N24" s="417"/>
      <c r="O24" s="417"/>
      <c r="P24" s="414"/>
      <c r="Q24" s="414"/>
    </row>
    <row r="25" spans="1:17" ht="12.75">
      <c r="A25" s="417">
        <v>17</v>
      </c>
      <c r="B25" s="456" t="s">
        <v>426</v>
      </c>
      <c r="C25" s="3" t="s">
        <v>384</v>
      </c>
      <c r="D25" s="417">
        <v>7650</v>
      </c>
      <c r="E25" s="417"/>
      <c r="F25" s="417">
        <v>1250</v>
      </c>
      <c r="G25" s="457">
        <v>40033</v>
      </c>
      <c r="H25" s="449"/>
      <c r="I25" s="417">
        <v>0</v>
      </c>
      <c r="J25" s="457">
        <v>40033</v>
      </c>
      <c r="K25" s="417"/>
      <c r="L25" s="417">
        <f t="shared" si="0"/>
        <v>1250</v>
      </c>
      <c r="M25" s="417"/>
      <c r="N25" s="417"/>
      <c r="O25" s="417"/>
      <c r="P25" s="414"/>
      <c r="Q25" s="414"/>
    </row>
    <row r="26" spans="1:17" ht="12.75">
      <c r="A26" s="417">
        <v>18</v>
      </c>
      <c r="B26" s="456" t="s">
        <v>427</v>
      </c>
      <c r="C26" s="3" t="s">
        <v>384</v>
      </c>
      <c r="D26" s="417">
        <v>7480</v>
      </c>
      <c r="E26" s="417"/>
      <c r="F26" s="417">
        <v>800</v>
      </c>
      <c r="G26" s="457">
        <v>40033</v>
      </c>
      <c r="H26" s="449" t="s">
        <v>319</v>
      </c>
      <c r="I26" s="417">
        <v>1250</v>
      </c>
      <c r="J26" s="457">
        <v>40033</v>
      </c>
      <c r="K26" s="417"/>
      <c r="L26" s="417">
        <f t="shared" si="0"/>
        <v>2050</v>
      </c>
      <c r="M26" s="417"/>
      <c r="N26" s="417"/>
      <c r="O26" s="417"/>
      <c r="P26" s="414"/>
      <c r="Q26" s="414"/>
    </row>
    <row r="27" spans="1:17" ht="12.75">
      <c r="A27" s="417">
        <v>19</v>
      </c>
      <c r="B27" s="456" t="s">
        <v>428</v>
      </c>
      <c r="C27" s="3" t="s">
        <v>384</v>
      </c>
      <c r="D27" s="417">
        <v>7480</v>
      </c>
      <c r="E27" s="417"/>
      <c r="F27" s="417">
        <v>500</v>
      </c>
      <c r="G27" s="457">
        <v>40033</v>
      </c>
      <c r="H27" s="449" t="s">
        <v>320</v>
      </c>
      <c r="I27" s="417">
        <v>800</v>
      </c>
      <c r="J27" s="457">
        <v>40033</v>
      </c>
      <c r="K27" s="417"/>
      <c r="L27" s="417">
        <f t="shared" si="0"/>
        <v>1300</v>
      </c>
      <c r="M27" s="417"/>
      <c r="N27" s="417"/>
      <c r="O27" s="417"/>
      <c r="P27" s="414"/>
      <c r="Q27" s="414"/>
    </row>
    <row r="28" spans="1:17" ht="12.75">
      <c r="A28" s="417">
        <v>20</v>
      </c>
      <c r="B28" s="456" t="s">
        <v>429</v>
      </c>
      <c r="C28" s="3" t="s">
        <v>384</v>
      </c>
      <c r="D28" s="417">
        <v>7320</v>
      </c>
      <c r="E28" s="417"/>
      <c r="F28" s="417">
        <v>1000</v>
      </c>
      <c r="G28" s="457">
        <v>40033</v>
      </c>
      <c r="H28" s="449"/>
      <c r="I28" s="417">
        <v>0</v>
      </c>
      <c r="J28" s="457">
        <v>40033</v>
      </c>
      <c r="K28" s="417"/>
      <c r="L28" s="417">
        <f t="shared" si="0"/>
        <v>1000</v>
      </c>
      <c r="M28" s="417"/>
      <c r="N28" s="417"/>
      <c r="O28" s="417"/>
      <c r="P28" s="414"/>
      <c r="Q28" s="414"/>
    </row>
    <row r="29" spans="1:17" ht="12.75">
      <c r="A29" s="417">
        <v>21</v>
      </c>
      <c r="B29" s="456" t="s">
        <v>430</v>
      </c>
      <c r="C29" s="3" t="s">
        <v>384</v>
      </c>
      <c r="D29" s="417">
        <v>7160</v>
      </c>
      <c r="E29" s="417"/>
      <c r="F29" s="417">
        <v>1250</v>
      </c>
      <c r="G29" s="457">
        <v>40033</v>
      </c>
      <c r="H29" s="449"/>
      <c r="I29" s="417">
        <v>0</v>
      </c>
      <c r="J29" s="457">
        <v>40033</v>
      </c>
      <c r="K29" s="417"/>
      <c r="L29" s="417">
        <f t="shared" si="0"/>
        <v>1250</v>
      </c>
      <c r="M29" s="417"/>
      <c r="N29" s="417"/>
      <c r="O29" s="417"/>
      <c r="P29" s="414"/>
      <c r="Q29" s="414"/>
    </row>
    <row r="30" spans="1:17" ht="12.75">
      <c r="A30" s="417">
        <v>22</v>
      </c>
      <c r="B30" s="456" t="s">
        <v>431</v>
      </c>
      <c r="C30" s="3" t="s">
        <v>384</v>
      </c>
      <c r="D30" s="459">
        <v>7650</v>
      </c>
      <c r="E30" s="417"/>
      <c r="F30" s="417">
        <v>1500</v>
      </c>
      <c r="G30" s="457">
        <v>40033</v>
      </c>
      <c r="H30" s="417"/>
      <c r="I30" s="417">
        <v>0</v>
      </c>
      <c r="J30" s="457">
        <v>40033</v>
      </c>
      <c r="K30" s="459"/>
      <c r="L30" s="417">
        <f t="shared" si="0"/>
        <v>1500</v>
      </c>
      <c r="M30" s="417"/>
      <c r="N30" s="417"/>
      <c r="O30" s="417"/>
      <c r="P30" s="414"/>
      <c r="Q30" s="414"/>
    </row>
    <row r="31" spans="1:17" ht="12.75">
      <c r="A31" s="417"/>
      <c r="B31" s="417"/>
      <c r="C31" s="460" t="s">
        <v>11</v>
      </c>
      <c r="D31" s="396"/>
      <c r="E31" s="396"/>
      <c r="F31" s="461">
        <f>SUM(F9:F30)</f>
        <v>35150</v>
      </c>
      <c r="G31" s="396"/>
      <c r="H31" s="396"/>
      <c r="I31" s="461">
        <f>SUM(I9:I30)</f>
        <v>21240</v>
      </c>
      <c r="J31" s="396"/>
      <c r="K31" s="462">
        <f>SUM(K9:K30)</f>
        <v>0</v>
      </c>
      <c r="L31" s="462">
        <f>SUM(F31:K31)</f>
        <v>56390</v>
      </c>
      <c r="M31" s="417"/>
      <c r="N31" s="417"/>
      <c r="O31" s="417"/>
      <c r="P31" s="414"/>
      <c r="Q31" s="414"/>
    </row>
    <row r="32" spans="1:17" ht="16.5">
      <c r="A32" s="463" t="s">
        <v>158</v>
      </c>
      <c r="B32" s="464"/>
      <c r="C32" s="465" t="s">
        <v>303</v>
      </c>
      <c r="D32" s="414"/>
      <c r="E32" s="414"/>
      <c r="F32" s="414"/>
      <c r="G32" s="411"/>
      <c r="H32" s="414"/>
      <c r="I32" s="414"/>
      <c r="J32" s="414"/>
      <c r="K32" s="414"/>
      <c r="L32" s="414"/>
      <c r="M32" s="414"/>
      <c r="N32" s="414"/>
      <c r="O32" s="414"/>
      <c r="P32" s="414"/>
      <c r="Q32" s="414"/>
    </row>
    <row r="33" spans="1:17" ht="12.75">
      <c r="A33" s="414"/>
      <c r="B33" s="414"/>
      <c r="C33" s="439" t="s">
        <v>304</v>
      </c>
      <c r="D33" s="439"/>
      <c r="E33" s="439"/>
      <c r="F33" s="439"/>
      <c r="G33" s="466"/>
      <c r="H33" s="411"/>
      <c r="I33" s="411"/>
      <c r="J33" s="414"/>
      <c r="K33" s="414"/>
      <c r="L33" s="414"/>
      <c r="M33" s="414"/>
      <c r="N33" s="414"/>
      <c r="O33" s="414"/>
      <c r="P33" s="414"/>
      <c r="Q33" s="414"/>
    </row>
    <row r="34" spans="1:24" ht="16.5">
      <c r="A34" s="411"/>
      <c r="B34" s="411"/>
      <c r="C34" s="581"/>
      <c r="D34" s="411"/>
      <c r="E34" s="411"/>
      <c r="F34" s="411"/>
      <c r="G34" s="411"/>
      <c r="H34" s="411"/>
      <c r="I34" s="411"/>
      <c r="J34" s="411"/>
      <c r="K34" s="411"/>
      <c r="L34" s="411"/>
      <c r="M34" s="411"/>
      <c r="N34" s="411"/>
      <c r="O34" s="411"/>
      <c r="P34" s="411"/>
      <c r="Q34" s="411"/>
      <c r="R34" s="10"/>
      <c r="S34" s="10"/>
      <c r="T34" s="10"/>
      <c r="U34" s="10"/>
      <c r="V34" s="10"/>
      <c r="W34" s="10"/>
      <c r="X34" s="10"/>
    </row>
    <row r="35" spans="1:24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ht="12.75">
      <c r="A36" s="10"/>
      <c r="B36" s="10"/>
      <c r="C36" s="105"/>
      <c r="D36" s="519"/>
      <c r="E36" s="10"/>
      <c r="F36" s="519"/>
      <c r="G36" s="106"/>
      <c r="H36" s="10"/>
      <c r="I36" s="10"/>
      <c r="J36" s="106"/>
      <c r="K36" s="519"/>
      <c r="L36" s="519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</sheetData>
  <mergeCells count="16">
    <mergeCell ref="N5:N7"/>
    <mergeCell ref="O5:O7"/>
    <mergeCell ref="E5:E7"/>
    <mergeCell ref="F5:K5"/>
    <mergeCell ref="F6:G6"/>
    <mergeCell ref="H6:J6"/>
    <mergeCell ref="M5:M7"/>
    <mergeCell ref="L5:L7"/>
    <mergeCell ref="A1:Q1"/>
    <mergeCell ref="A2:Q2"/>
    <mergeCell ref="A3:Q3"/>
    <mergeCell ref="A4:Q4"/>
    <mergeCell ref="A5:A7"/>
    <mergeCell ref="B5:B7"/>
    <mergeCell ref="C5:C7"/>
    <mergeCell ref="D5:D7"/>
  </mergeCells>
  <printOptions/>
  <pageMargins left="0.7480314960629921" right="0.7480314960629921" top="0.5905511811023623" bottom="0.7874015748031497" header="0.5118110236220472" footer="0.5118110236220472"/>
  <pageSetup horizontalDpi="120" verticalDpi="12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34">
      <selection activeCell="D7" sqref="D7"/>
    </sheetView>
  </sheetViews>
  <sheetFormatPr defaultColWidth="9.140625" defaultRowHeight="12.75"/>
  <cols>
    <col min="1" max="1" width="4.140625" style="0" customWidth="1"/>
    <col min="2" max="2" width="19.7109375" style="0" customWidth="1"/>
    <col min="3" max="3" width="13.00390625" style="0" customWidth="1"/>
    <col min="4" max="4" width="11.7109375" style="0" customWidth="1"/>
    <col min="5" max="5" width="8.8515625" style="0" customWidth="1"/>
    <col min="6" max="6" width="12.7109375" style="0" customWidth="1"/>
    <col min="7" max="7" width="22.57421875" style="0" customWidth="1"/>
  </cols>
  <sheetData>
    <row r="1" spans="1:8" ht="12.75">
      <c r="A1" s="70"/>
      <c r="B1" s="71"/>
      <c r="C1" s="72"/>
      <c r="D1" s="73" t="s">
        <v>146</v>
      </c>
      <c r="E1" s="74"/>
      <c r="F1" s="75"/>
      <c r="G1" s="76"/>
      <c r="H1" s="29"/>
    </row>
    <row r="2" spans="1:8" ht="12.75">
      <c r="A2" s="77"/>
      <c r="B2" s="78"/>
      <c r="C2" s="79"/>
      <c r="D2" s="80" t="s">
        <v>79</v>
      </c>
      <c r="E2" s="81"/>
      <c r="F2" s="78"/>
      <c r="G2" s="82"/>
      <c r="H2" s="29"/>
    </row>
    <row r="3" spans="1:9" ht="12.75">
      <c r="A3" s="77"/>
      <c r="B3" s="78"/>
      <c r="C3" s="79"/>
      <c r="D3" s="83" t="s">
        <v>80</v>
      </c>
      <c r="E3" s="81"/>
      <c r="F3" s="78"/>
      <c r="G3" s="82"/>
      <c r="H3" s="29"/>
      <c r="I3" s="29"/>
    </row>
    <row r="4" spans="1:9" ht="12.75">
      <c r="A4" s="77"/>
      <c r="B4" s="78"/>
      <c r="C4" s="79"/>
      <c r="D4" s="83" t="s">
        <v>81</v>
      </c>
      <c r="E4" s="81"/>
      <c r="F4" s="78"/>
      <c r="G4" s="82"/>
      <c r="H4" s="29"/>
      <c r="I4" s="29"/>
    </row>
    <row r="5" spans="1:9" ht="12.75">
      <c r="A5" s="84" t="s">
        <v>82</v>
      </c>
      <c r="B5" s="85"/>
      <c r="C5" s="79"/>
      <c r="D5" s="83" t="s">
        <v>83</v>
      </c>
      <c r="E5" s="81"/>
      <c r="F5" s="78"/>
      <c r="G5" s="82"/>
      <c r="H5" s="29"/>
      <c r="I5" s="29"/>
    </row>
    <row r="6" spans="1:7" ht="12.75">
      <c r="A6" s="77" t="s">
        <v>84</v>
      </c>
      <c r="B6" s="78"/>
      <c r="C6" s="79"/>
      <c r="D6" s="86" t="s">
        <v>395</v>
      </c>
      <c r="E6" s="81"/>
      <c r="F6" s="78"/>
      <c r="G6" s="82"/>
    </row>
    <row r="7" spans="1:7" ht="12.75">
      <c r="A7" s="77" t="s">
        <v>85</v>
      </c>
      <c r="B7" s="78"/>
      <c r="C7" s="79"/>
      <c r="D7" s="86" t="s">
        <v>434</v>
      </c>
      <c r="E7" s="81"/>
      <c r="F7" s="78"/>
      <c r="G7" s="82"/>
    </row>
    <row r="8" spans="1:7" ht="12.75">
      <c r="A8" s="77" t="s">
        <v>147</v>
      </c>
      <c r="B8" s="78"/>
      <c r="C8" s="87">
        <v>40033</v>
      </c>
      <c r="D8" s="80" t="s">
        <v>87</v>
      </c>
      <c r="E8" s="81"/>
      <c r="F8" s="78"/>
      <c r="G8" s="82"/>
    </row>
    <row r="9" spans="1:7" ht="51">
      <c r="A9" s="88" t="s">
        <v>1</v>
      </c>
      <c r="B9" s="61" t="s">
        <v>88</v>
      </c>
      <c r="C9" s="61" t="s">
        <v>89</v>
      </c>
      <c r="D9" s="62" t="s">
        <v>148</v>
      </c>
      <c r="E9" s="62" t="s">
        <v>149</v>
      </c>
      <c r="F9" s="63" t="s">
        <v>92</v>
      </c>
      <c r="G9" s="89" t="s">
        <v>60</v>
      </c>
    </row>
    <row r="10" spans="1:7" ht="15">
      <c r="A10" s="90">
        <v>1</v>
      </c>
      <c r="B10" s="3" t="s">
        <v>369</v>
      </c>
      <c r="C10" s="111">
        <v>790076323</v>
      </c>
      <c r="D10" s="32">
        <v>40033</v>
      </c>
      <c r="E10" s="112"/>
      <c r="F10" s="34">
        <v>68</v>
      </c>
      <c r="G10" s="35"/>
    </row>
    <row r="11" spans="1:7" ht="15">
      <c r="A11" s="90"/>
      <c r="B11" s="3" t="s">
        <v>370</v>
      </c>
      <c r="C11" s="111">
        <v>790352387</v>
      </c>
      <c r="D11" s="32">
        <v>40033</v>
      </c>
      <c r="E11" s="112"/>
      <c r="F11" s="34">
        <v>282</v>
      </c>
      <c r="G11" s="35"/>
    </row>
    <row r="12" spans="1:7" ht="15">
      <c r="A12" s="90"/>
      <c r="B12" s="3" t="s">
        <v>371</v>
      </c>
      <c r="C12" s="111">
        <v>790353747</v>
      </c>
      <c r="D12" s="32">
        <v>40033</v>
      </c>
      <c r="E12" s="112"/>
      <c r="F12" s="34">
        <v>447</v>
      </c>
      <c r="G12" s="35"/>
    </row>
    <row r="13" spans="1:7" ht="15">
      <c r="A13" s="90"/>
      <c r="B13" s="3" t="s">
        <v>372</v>
      </c>
      <c r="C13" s="111">
        <v>794192782</v>
      </c>
      <c r="D13" s="32">
        <v>40033</v>
      </c>
      <c r="E13" s="112"/>
      <c r="F13" s="34">
        <v>371</v>
      </c>
      <c r="G13" s="35"/>
    </row>
    <row r="14" spans="1:7" ht="16.5" customHeight="1">
      <c r="A14" s="90">
        <v>2</v>
      </c>
      <c r="B14" s="3" t="s">
        <v>373</v>
      </c>
      <c r="C14" s="19">
        <v>791888267</v>
      </c>
      <c r="D14" s="32">
        <v>40033</v>
      </c>
      <c r="E14" s="112"/>
      <c r="F14" s="34">
        <v>527</v>
      </c>
      <c r="G14" s="35"/>
    </row>
    <row r="15" spans="1:7" ht="16.5" customHeight="1">
      <c r="A15" s="90"/>
      <c r="B15" s="3" t="s">
        <v>374</v>
      </c>
      <c r="C15" s="19">
        <v>794194662</v>
      </c>
      <c r="D15" s="32">
        <v>40033</v>
      </c>
      <c r="E15" s="112"/>
      <c r="F15" s="34">
        <v>1155</v>
      </c>
      <c r="G15" s="113"/>
    </row>
    <row r="16" spans="1:7" ht="17.25" customHeight="1">
      <c r="A16" s="90">
        <v>3</v>
      </c>
      <c r="B16" s="3" t="s">
        <v>375</v>
      </c>
      <c r="C16" s="111">
        <v>790722733</v>
      </c>
      <c r="D16" s="32">
        <v>40033</v>
      </c>
      <c r="E16" s="112"/>
      <c r="F16" s="34">
        <v>114</v>
      </c>
      <c r="G16" s="113"/>
    </row>
    <row r="17" spans="1:7" ht="15">
      <c r="A17" s="91"/>
      <c r="B17" s="3" t="s">
        <v>376</v>
      </c>
      <c r="C17" s="111">
        <v>790722783</v>
      </c>
      <c r="D17" s="32">
        <v>40033</v>
      </c>
      <c r="E17" s="114"/>
      <c r="F17" s="9">
        <v>108</v>
      </c>
      <c r="G17" s="113"/>
    </row>
    <row r="18" spans="1:7" ht="15">
      <c r="A18" s="90">
        <v>4</v>
      </c>
      <c r="B18" s="3" t="s">
        <v>377</v>
      </c>
      <c r="C18" s="111">
        <v>790722657</v>
      </c>
      <c r="D18" s="32">
        <v>40033</v>
      </c>
      <c r="E18" s="112"/>
      <c r="F18" s="34">
        <v>291</v>
      </c>
      <c r="G18" s="35"/>
    </row>
    <row r="19" spans="1:7" ht="15">
      <c r="A19" s="90"/>
      <c r="B19" s="3" t="s">
        <v>378</v>
      </c>
      <c r="C19" s="19">
        <v>790722658</v>
      </c>
      <c r="D19" s="32">
        <v>40033</v>
      </c>
      <c r="E19" s="112"/>
      <c r="F19" s="34">
        <v>146</v>
      </c>
      <c r="G19" s="35"/>
    </row>
    <row r="20" spans="1:7" ht="15">
      <c r="A20" s="90"/>
      <c r="B20" s="3" t="s">
        <v>379</v>
      </c>
      <c r="C20" s="111">
        <v>791894327</v>
      </c>
      <c r="D20" s="32">
        <v>40033</v>
      </c>
      <c r="E20" s="112"/>
      <c r="F20" s="34">
        <v>79</v>
      </c>
      <c r="G20" s="35"/>
    </row>
    <row r="21" spans="1:7" ht="15">
      <c r="A21" s="90"/>
      <c r="B21" s="3" t="s">
        <v>380</v>
      </c>
      <c r="C21" s="111">
        <v>791896547</v>
      </c>
      <c r="D21" s="32">
        <v>40033</v>
      </c>
      <c r="E21" s="112"/>
      <c r="F21" s="34">
        <v>94</v>
      </c>
      <c r="G21" s="35"/>
    </row>
    <row r="22" spans="1:7" ht="15">
      <c r="A22" s="90"/>
      <c r="B22" s="3" t="s">
        <v>381</v>
      </c>
      <c r="C22" s="111">
        <v>793558520</v>
      </c>
      <c r="D22" s="32">
        <v>40033</v>
      </c>
      <c r="E22" s="112"/>
      <c r="F22" s="34">
        <v>233</v>
      </c>
      <c r="G22" s="35"/>
    </row>
    <row r="23" spans="1:7" ht="15">
      <c r="A23" s="90"/>
      <c r="B23" s="3" t="s">
        <v>382</v>
      </c>
      <c r="C23" s="111">
        <v>793559556</v>
      </c>
      <c r="D23" s="32">
        <v>40033</v>
      </c>
      <c r="E23" s="112"/>
      <c r="F23" s="34">
        <v>187</v>
      </c>
      <c r="G23" s="35"/>
    </row>
    <row r="24" spans="1:7" ht="15">
      <c r="A24" s="90">
        <v>5</v>
      </c>
      <c r="B24" s="3" t="s">
        <v>383</v>
      </c>
      <c r="C24" s="111">
        <v>791889513</v>
      </c>
      <c r="D24" s="32">
        <v>40033</v>
      </c>
      <c r="E24" s="112"/>
      <c r="F24" s="34">
        <v>707</v>
      </c>
      <c r="G24" s="35"/>
    </row>
    <row r="25" spans="1:7" ht="15">
      <c r="A25" s="90"/>
      <c r="B25" s="3" t="s">
        <v>384</v>
      </c>
      <c r="C25" s="111">
        <v>793574738</v>
      </c>
      <c r="D25" s="32">
        <v>40033</v>
      </c>
      <c r="E25" s="112"/>
      <c r="F25" s="34">
        <v>520</v>
      </c>
      <c r="G25" s="35"/>
    </row>
    <row r="26" spans="1:7" ht="15">
      <c r="A26" s="90">
        <v>6</v>
      </c>
      <c r="B26" s="3" t="s">
        <v>384</v>
      </c>
      <c r="C26" s="19">
        <v>790713790</v>
      </c>
      <c r="D26" s="32">
        <v>40033</v>
      </c>
      <c r="E26" s="64"/>
      <c r="F26" s="34">
        <v>59</v>
      </c>
      <c r="G26" s="33"/>
    </row>
    <row r="27" spans="1:7" ht="15">
      <c r="A27" s="90"/>
      <c r="B27" s="3" t="s">
        <v>384</v>
      </c>
      <c r="C27" s="111">
        <v>790720247</v>
      </c>
      <c r="D27" s="32">
        <v>40033</v>
      </c>
      <c r="E27" s="64"/>
      <c r="F27" s="34">
        <v>132</v>
      </c>
      <c r="G27" s="33"/>
    </row>
    <row r="28" spans="1:7" ht="15">
      <c r="A28" s="90"/>
      <c r="B28" s="3" t="s">
        <v>384</v>
      </c>
      <c r="C28" s="111">
        <v>791895551</v>
      </c>
      <c r="D28" s="32">
        <v>40033</v>
      </c>
      <c r="E28" s="64"/>
      <c r="F28" s="34">
        <v>90</v>
      </c>
      <c r="G28" s="33"/>
    </row>
    <row r="29" spans="1:7" ht="15">
      <c r="A29" s="90">
        <v>7</v>
      </c>
      <c r="B29" s="3" t="s">
        <v>384</v>
      </c>
      <c r="C29" s="111">
        <v>790715742</v>
      </c>
      <c r="D29" s="32">
        <v>40033</v>
      </c>
      <c r="E29" s="64"/>
      <c r="F29" s="34">
        <v>164</v>
      </c>
      <c r="G29" s="33"/>
    </row>
    <row r="30" spans="1:7" ht="15">
      <c r="A30" s="90">
        <v>8</v>
      </c>
      <c r="B30" s="3" t="s">
        <v>384</v>
      </c>
      <c r="C30" s="111">
        <v>791898362</v>
      </c>
      <c r="D30" s="32">
        <v>40033</v>
      </c>
      <c r="E30" s="112"/>
      <c r="F30" s="34">
        <v>149</v>
      </c>
      <c r="G30" s="35"/>
    </row>
    <row r="31" spans="1:7" ht="15">
      <c r="A31" s="90"/>
      <c r="B31" s="3" t="s">
        <v>384</v>
      </c>
      <c r="C31" s="111">
        <v>791894971</v>
      </c>
      <c r="D31" s="32">
        <v>40033</v>
      </c>
      <c r="E31" s="112"/>
      <c r="F31" s="34">
        <v>149</v>
      </c>
      <c r="G31" s="35"/>
    </row>
    <row r="32" spans="1:7" ht="15">
      <c r="A32" s="90"/>
      <c r="B32" s="31"/>
      <c r="C32" s="111">
        <v>794176381</v>
      </c>
      <c r="D32" s="32">
        <v>40033</v>
      </c>
      <c r="E32" s="112"/>
      <c r="F32" s="34">
        <v>362</v>
      </c>
      <c r="G32" s="35"/>
    </row>
    <row r="33" spans="1:7" ht="15">
      <c r="A33" s="90"/>
      <c r="B33" s="110"/>
      <c r="C33" s="111">
        <v>791896188</v>
      </c>
      <c r="D33" s="32">
        <v>40033</v>
      </c>
      <c r="E33" s="112"/>
      <c r="F33" s="34">
        <v>92</v>
      </c>
      <c r="G33" s="35"/>
    </row>
    <row r="34" spans="1:7" ht="19.5" thickBot="1">
      <c r="A34" s="92"/>
      <c r="B34" s="117" t="s">
        <v>150</v>
      </c>
      <c r="C34" s="36"/>
      <c r="D34" s="115"/>
      <c r="E34" s="116"/>
      <c r="F34" s="117">
        <f>SUM(F10:F33)</f>
        <v>6526</v>
      </c>
      <c r="G34" s="37"/>
    </row>
    <row r="35" spans="1:7" ht="13.5" thickBot="1">
      <c r="A35" s="65"/>
      <c r="B35" s="66"/>
      <c r="C35" s="65"/>
      <c r="D35" s="67"/>
      <c r="E35" s="43"/>
      <c r="F35" s="68"/>
      <c r="G35" s="39"/>
    </row>
    <row r="36" spans="1:7" ht="15">
      <c r="A36" s="380"/>
      <c r="B36" s="691" t="s">
        <v>151</v>
      </c>
      <c r="C36" s="691"/>
      <c r="D36" s="691"/>
      <c r="E36" s="691"/>
      <c r="F36" s="381">
        <v>6526</v>
      </c>
      <c r="G36" s="382"/>
    </row>
    <row r="37" spans="1:7" ht="15">
      <c r="A37" s="383">
        <v>9</v>
      </c>
      <c r="B37" s="3" t="s">
        <v>369</v>
      </c>
      <c r="C37" s="384">
        <v>791888902</v>
      </c>
      <c r="D37" s="385">
        <v>40033</v>
      </c>
      <c r="E37" s="386"/>
      <c r="F37" s="387">
        <v>81</v>
      </c>
      <c r="G37" s="388"/>
    </row>
    <row r="38" spans="1:7" ht="15">
      <c r="A38" s="383"/>
      <c r="B38" s="3" t="s">
        <v>370</v>
      </c>
      <c r="C38" s="384">
        <v>392340649</v>
      </c>
      <c r="D38" s="385">
        <v>40033</v>
      </c>
      <c r="E38" s="389"/>
      <c r="F38" s="390">
        <v>620</v>
      </c>
      <c r="G38" s="388"/>
    </row>
    <row r="39" spans="1:7" ht="15">
      <c r="A39" s="383">
        <v>10</v>
      </c>
      <c r="B39" s="3" t="s">
        <v>371</v>
      </c>
      <c r="C39" s="384">
        <v>790261794</v>
      </c>
      <c r="D39" s="385">
        <v>40033</v>
      </c>
      <c r="E39" s="389"/>
      <c r="F39" s="390">
        <v>23</v>
      </c>
      <c r="G39" s="388"/>
    </row>
    <row r="40" spans="1:7" ht="15">
      <c r="A40" s="383"/>
      <c r="B40" s="3" t="s">
        <v>372</v>
      </c>
      <c r="C40" s="384">
        <v>790716803</v>
      </c>
      <c r="D40" s="385">
        <v>40033</v>
      </c>
      <c r="E40" s="389"/>
      <c r="F40" s="390">
        <v>107</v>
      </c>
      <c r="G40" s="388"/>
    </row>
    <row r="41" spans="1:7" ht="15">
      <c r="A41" s="383"/>
      <c r="B41" s="3" t="s">
        <v>373</v>
      </c>
      <c r="C41" s="384">
        <v>790316608</v>
      </c>
      <c r="D41" s="385">
        <v>40033</v>
      </c>
      <c r="E41" s="389"/>
      <c r="F41" s="390">
        <v>126</v>
      </c>
      <c r="G41" s="388"/>
    </row>
    <row r="42" spans="1:7" ht="15">
      <c r="A42" s="383"/>
      <c r="B42" s="3" t="s">
        <v>374</v>
      </c>
      <c r="C42" s="384">
        <v>790125093</v>
      </c>
      <c r="D42" s="385">
        <v>40033</v>
      </c>
      <c r="E42" s="389"/>
      <c r="F42" s="390">
        <v>23</v>
      </c>
      <c r="G42" s="388"/>
    </row>
    <row r="43" spans="1:7" ht="15">
      <c r="A43" s="383"/>
      <c r="B43" s="3" t="s">
        <v>375</v>
      </c>
      <c r="C43" s="384">
        <v>791897014</v>
      </c>
      <c r="D43" s="385">
        <v>40033</v>
      </c>
      <c r="E43" s="389"/>
      <c r="F43" s="390">
        <v>126</v>
      </c>
      <c r="G43" s="388"/>
    </row>
    <row r="44" spans="1:7" ht="15">
      <c r="A44" s="383">
        <v>11</v>
      </c>
      <c r="B44" s="3" t="s">
        <v>376</v>
      </c>
      <c r="C44" s="384">
        <v>790309809</v>
      </c>
      <c r="D44" s="385">
        <v>40033</v>
      </c>
      <c r="E44" s="389"/>
      <c r="F44" s="390">
        <v>199</v>
      </c>
      <c r="G44" s="388"/>
    </row>
    <row r="45" spans="1:7" ht="15">
      <c r="A45" s="383"/>
      <c r="B45" s="3" t="s">
        <v>377</v>
      </c>
      <c r="C45" s="384">
        <v>790311918</v>
      </c>
      <c r="D45" s="385">
        <v>40033</v>
      </c>
      <c r="E45" s="389"/>
      <c r="F45" s="390">
        <v>51</v>
      </c>
      <c r="G45" s="388"/>
    </row>
    <row r="46" spans="1:7" ht="15">
      <c r="A46" s="391"/>
      <c r="B46" s="3" t="s">
        <v>378</v>
      </c>
      <c r="C46" s="384">
        <v>791888187</v>
      </c>
      <c r="D46" s="385">
        <v>40033</v>
      </c>
      <c r="E46" s="386"/>
      <c r="F46" s="387">
        <v>277</v>
      </c>
      <c r="G46" s="388"/>
    </row>
    <row r="47" spans="1:7" ht="15">
      <c r="A47" s="383"/>
      <c r="B47" s="3" t="s">
        <v>379</v>
      </c>
      <c r="C47" s="384">
        <v>793603918</v>
      </c>
      <c r="D47" s="385">
        <v>40033</v>
      </c>
      <c r="E47" s="389"/>
      <c r="F47" s="390">
        <v>523</v>
      </c>
      <c r="G47" s="388"/>
    </row>
    <row r="48" spans="1:7" ht="15">
      <c r="A48" s="383"/>
      <c r="B48" s="3" t="s">
        <v>380</v>
      </c>
      <c r="C48" s="384">
        <v>794195044</v>
      </c>
      <c r="D48" s="385">
        <v>40033</v>
      </c>
      <c r="E48" s="389"/>
      <c r="F48" s="390">
        <v>490</v>
      </c>
      <c r="G48" s="388"/>
    </row>
    <row r="49" spans="1:7" ht="15" customHeight="1">
      <c r="A49" s="383">
        <v>12</v>
      </c>
      <c r="B49" s="3" t="s">
        <v>381</v>
      </c>
      <c r="C49" s="384">
        <v>793559174</v>
      </c>
      <c r="D49" s="385">
        <v>40033</v>
      </c>
      <c r="E49" s="389"/>
      <c r="F49" s="392">
        <v>526</v>
      </c>
      <c r="G49" s="388"/>
    </row>
    <row r="50" spans="1:7" ht="15" customHeight="1">
      <c r="A50" s="383"/>
      <c r="B50" s="3" t="s">
        <v>382</v>
      </c>
      <c r="C50" s="384">
        <v>794192751</v>
      </c>
      <c r="D50" s="385">
        <v>40033</v>
      </c>
      <c r="E50" s="389"/>
      <c r="F50" s="392">
        <v>345</v>
      </c>
      <c r="G50" s="388"/>
    </row>
    <row r="51" spans="1:7" ht="15">
      <c r="A51" s="383">
        <v>13</v>
      </c>
      <c r="B51" s="3" t="s">
        <v>383</v>
      </c>
      <c r="C51" s="384">
        <v>792975260</v>
      </c>
      <c r="D51" s="385">
        <v>40033</v>
      </c>
      <c r="E51" s="389"/>
      <c r="F51" s="392">
        <v>608</v>
      </c>
      <c r="G51" s="388"/>
    </row>
    <row r="52" spans="1:7" ht="15">
      <c r="A52" s="383"/>
      <c r="B52" s="3" t="s">
        <v>384</v>
      </c>
      <c r="C52" s="393">
        <v>793564037</v>
      </c>
      <c r="D52" s="385">
        <v>40033</v>
      </c>
      <c r="E52" s="389"/>
      <c r="F52" s="392">
        <v>734</v>
      </c>
      <c r="G52" s="388"/>
    </row>
    <row r="53" spans="1:7" ht="15">
      <c r="A53" s="383">
        <v>14</v>
      </c>
      <c r="B53" s="3" t="s">
        <v>384</v>
      </c>
      <c r="C53" s="394">
        <v>782508543</v>
      </c>
      <c r="D53" s="385">
        <v>40033</v>
      </c>
      <c r="E53" s="389"/>
      <c r="F53" s="392">
        <v>302</v>
      </c>
      <c r="G53" s="395"/>
    </row>
    <row r="54" spans="1:7" ht="15">
      <c r="A54" s="383"/>
      <c r="B54" s="3" t="s">
        <v>384</v>
      </c>
      <c r="C54" s="394">
        <v>392228276</v>
      </c>
      <c r="D54" s="385">
        <v>40033</v>
      </c>
      <c r="E54" s="389"/>
      <c r="F54" s="392">
        <v>614</v>
      </c>
      <c r="G54" s="395"/>
    </row>
    <row r="55" spans="1:7" ht="15">
      <c r="A55" s="383"/>
      <c r="B55" s="3" t="s">
        <v>384</v>
      </c>
      <c r="C55" s="394">
        <v>782521900</v>
      </c>
      <c r="D55" s="385">
        <v>40033</v>
      </c>
      <c r="E55" s="389"/>
      <c r="F55" s="392">
        <v>417</v>
      </c>
      <c r="G55" s="395"/>
    </row>
    <row r="56" spans="1:7" ht="15">
      <c r="A56" s="383"/>
      <c r="B56" s="3" t="s">
        <v>384</v>
      </c>
      <c r="C56" s="394">
        <v>782521901</v>
      </c>
      <c r="D56" s="385">
        <v>40033</v>
      </c>
      <c r="E56" s="389"/>
      <c r="F56" s="392">
        <v>316</v>
      </c>
      <c r="G56" s="395"/>
    </row>
    <row r="57" spans="1:7" ht="15">
      <c r="A57" s="383"/>
      <c r="B57" s="3" t="s">
        <v>384</v>
      </c>
      <c r="C57" s="394">
        <v>795307724</v>
      </c>
      <c r="D57" s="385">
        <v>40033</v>
      </c>
      <c r="E57" s="389"/>
      <c r="F57" s="392">
        <v>229</v>
      </c>
      <c r="G57" s="395"/>
    </row>
    <row r="58" spans="1:7" ht="15">
      <c r="A58" s="383">
        <v>15</v>
      </c>
      <c r="B58" s="3" t="s">
        <v>433</v>
      </c>
      <c r="C58" s="394">
        <v>791863178</v>
      </c>
      <c r="D58" s="385">
        <v>40033</v>
      </c>
      <c r="E58" s="389"/>
      <c r="F58" s="392">
        <v>105</v>
      </c>
      <c r="G58" s="388"/>
    </row>
    <row r="59" spans="1:7" ht="15">
      <c r="A59" s="383"/>
      <c r="B59" s="3" t="s">
        <v>433</v>
      </c>
      <c r="C59" s="394">
        <v>793286187</v>
      </c>
      <c r="D59" s="385">
        <v>40033</v>
      </c>
      <c r="E59" s="396"/>
      <c r="F59" s="397">
        <v>469</v>
      </c>
      <c r="G59" s="388"/>
    </row>
    <row r="60" spans="1:7" ht="15">
      <c r="A60" s="383">
        <v>16</v>
      </c>
      <c r="B60" s="3" t="s">
        <v>433</v>
      </c>
      <c r="C60" s="394">
        <v>793574564</v>
      </c>
      <c r="D60" s="385">
        <v>40033</v>
      </c>
      <c r="E60" s="396"/>
      <c r="F60" s="397">
        <v>179</v>
      </c>
      <c r="G60" s="388"/>
    </row>
    <row r="61" spans="1:7" ht="15">
      <c r="A61" s="398"/>
      <c r="B61" s="3" t="s">
        <v>433</v>
      </c>
      <c r="C61" s="394">
        <v>782540169</v>
      </c>
      <c r="D61" s="385">
        <v>40033</v>
      </c>
      <c r="E61" s="396"/>
      <c r="F61" s="397">
        <v>378</v>
      </c>
      <c r="G61" s="388"/>
    </row>
    <row r="62" spans="1:7" ht="15">
      <c r="A62" s="398"/>
      <c r="B62" s="3" t="s">
        <v>433</v>
      </c>
      <c r="C62" s="394">
        <v>782540170</v>
      </c>
      <c r="D62" s="385">
        <v>40033</v>
      </c>
      <c r="E62" s="396"/>
      <c r="F62" s="397">
        <v>288</v>
      </c>
      <c r="G62" s="388"/>
    </row>
    <row r="63" spans="1:7" ht="15">
      <c r="A63" s="398">
        <v>17</v>
      </c>
      <c r="B63" s="3" t="s">
        <v>433</v>
      </c>
      <c r="C63" s="394">
        <v>793558564</v>
      </c>
      <c r="D63" s="385">
        <v>40033</v>
      </c>
      <c r="E63" s="396"/>
      <c r="F63" s="397">
        <v>154</v>
      </c>
      <c r="G63" s="388"/>
    </row>
    <row r="64" spans="1:7" ht="15">
      <c r="A64" s="398"/>
      <c r="B64" s="3" t="s">
        <v>433</v>
      </c>
      <c r="C64" s="394">
        <v>793573300</v>
      </c>
      <c r="D64" s="385">
        <v>40033</v>
      </c>
      <c r="E64" s="396"/>
      <c r="F64" s="397">
        <v>154</v>
      </c>
      <c r="G64" s="388"/>
    </row>
    <row r="65" spans="1:7" ht="15">
      <c r="A65" s="398"/>
      <c r="B65" s="3" t="s">
        <v>433</v>
      </c>
      <c r="C65" s="394">
        <v>794176217</v>
      </c>
      <c r="D65" s="385">
        <v>40033</v>
      </c>
      <c r="E65" s="396"/>
      <c r="F65" s="397">
        <v>558</v>
      </c>
      <c r="G65" s="388"/>
    </row>
    <row r="66" spans="1:7" ht="15">
      <c r="A66" s="398"/>
      <c r="B66" s="3" t="s">
        <v>433</v>
      </c>
      <c r="C66" s="394">
        <v>794173477</v>
      </c>
      <c r="D66" s="385">
        <v>40033</v>
      </c>
      <c r="E66" s="396"/>
      <c r="F66" s="397">
        <v>310</v>
      </c>
      <c r="G66" s="388"/>
    </row>
    <row r="67" spans="1:7" ht="15">
      <c r="A67" s="399">
        <v>18</v>
      </c>
      <c r="B67" s="3" t="s">
        <v>433</v>
      </c>
      <c r="C67" s="400">
        <v>794194382</v>
      </c>
      <c r="D67" s="385">
        <v>40033</v>
      </c>
      <c r="E67" s="401"/>
      <c r="F67" s="402">
        <v>125</v>
      </c>
      <c r="G67" s="403"/>
    </row>
    <row r="68" spans="1:7" ht="15">
      <c r="A68" s="399"/>
      <c r="B68" s="396"/>
      <c r="C68" s="400">
        <v>792361343</v>
      </c>
      <c r="D68" s="385">
        <v>40033</v>
      </c>
      <c r="E68" s="401"/>
      <c r="F68" s="402">
        <v>586</v>
      </c>
      <c r="G68" s="403"/>
    </row>
    <row r="69" spans="1:7" ht="18.75" thickBot="1">
      <c r="A69" s="404"/>
      <c r="B69" s="405" t="s">
        <v>127</v>
      </c>
      <c r="C69" s="406"/>
      <c r="D69" s="407"/>
      <c r="E69" s="408"/>
      <c r="F69" s="405">
        <f>SUM(F36:F68)</f>
        <v>16569</v>
      </c>
      <c r="G69" s="409"/>
    </row>
    <row r="70" spans="1:7" ht="12.75">
      <c r="A70" s="692" t="s">
        <v>300</v>
      </c>
      <c r="B70" s="692"/>
      <c r="C70" s="692"/>
      <c r="D70" s="692"/>
      <c r="E70" s="692"/>
      <c r="F70" s="692"/>
      <c r="G70" s="410"/>
    </row>
    <row r="71" spans="1:7" ht="12.75">
      <c r="A71" s="692"/>
      <c r="B71" s="692"/>
      <c r="C71" s="692"/>
      <c r="D71" s="692"/>
      <c r="E71" s="692"/>
      <c r="F71" s="692"/>
      <c r="G71" s="410"/>
    </row>
    <row r="72" spans="1:7" ht="12.75">
      <c r="A72" s="690" t="s">
        <v>94</v>
      </c>
      <c r="B72" s="690"/>
      <c r="C72" s="690"/>
      <c r="D72" s="690"/>
      <c r="E72" s="690"/>
      <c r="F72" s="690"/>
      <c r="G72" s="410"/>
    </row>
    <row r="73" spans="1:7" ht="12.75">
      <c r="A73" s="690" t="s">
        <v>152</v>
      </c>
      <c r="B73" s="690"/>
      <c r="C73" s="690"/>
      <c r="D73" s="690"/>
      <c r="E73" s="690"/>
      <c r="F73" s="690"/>
      <c r="G73" s="410"/>
    </row>
    <row r="74" spans="1:7" ht="12.75">
      <c r="A74" s="690" t="s">
        <v>96</v>
      </c>
      <c r="B74" s="690"/>
      <c r="C74" s="690"/>
      <c r="D74" s="690"/>
      <c r="E74" s="690"/>
      <c r="F74" s="690"/>
      <c r="G74" s="410"/>
    </row>
    <row r="75" spans="1:7" ht="12.75">
      <c r="A75" s="690" t="s">
        <v>97</v>
      </c>
      <c r="B75" s="690"/>
      <c r="C75" s="690"/>
      <c r="D75" s="690"/>
      <c r="E75" s="690"/>
      <c r="F75" s="690"/>
      <c r="G75" s="410"/>
    </row>
    <row r="76" spans="1:7" ht="12.75">
      <c r="A76" s="690" t="s">
        <v>98</v>
      </c>
      <c r="B76" s="690"/>
      <c r="C76" s="690"/>
      <c r="D76" s="690"/>
      <c r="E76" s="690"/>
      <c r="F76" s="690"/>
      <c r="G76" s="410"/>
    </row>
    <row r="77" spans="1:7" ht="12.75">
      <c r="A77" s="278"/>
      <c r="B77" s="278"/>
      <c r="C77" s="278"/>
      <c r="D77" s="278"/>
      <c r="E77" s="278"/>
      <c r="F77" s="278"/>
      <c r="G77" s="300"/>
    </row>
    <row r="78" ht="15">
      <c r="G78" s="69"/>
    </row>
  </sheetData>
  <mergeCells count="7">
    <mergeCell ref="A74:F74"/>
    <mergeCell ref="A75:F75"/>
    <mergeCell ref="A76:F76"/>
    <mergeCell ref="B36:E36"/>
    <mergeCell ref="A70:F71"/>
    <mergeCell ref="A72:F72"/>
    <mergeCell ref="A73:F73"/>
  </mergeCells>
  <printOptions/>
  <pageMargins left="0.75" right="0.75" top="1" bottom="1" header="0.5" footer="0.5"/>
  <pageSetup horizontalDpi="120" verticalDpi="120" orientation="portrait" paperSize="9" scale="90" r:id="rId4"/>
  <drawing r:id="rId3"/>
  <legacyDrawing r:id="rId2"/>
  <oleObjects>
    <oleObject progId="Paint.Picture" shapeId="5373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RAJAN</cp:lastModifiedBy>
  <cp:lastPrinted>2009-10-11T06:22:31Z</cp:lastPrinted>
  <dcterms:created xsi:type="dcterms:W3CDTF">2007-10-31T02:35:47Z</dcterms:created>
  <dcterms:modified xsi:type="dcterms:W3CDTF">2009-10-11T06:26:13Z</dcterms:modified>
  <cp:category/>
  <cp:version/>
  <cp:contentType/>
  <cp:contentStatus/>
</cp:coreProperties>
</file>